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7710" tabRatio="888" firstSheet="13" activeTab="16"/>
  </bookViews>
  <sheets>
    <sheet name="目录" sheetId="76" r:id="rId1"/>
    <sheet name="表1一般公共预算收入表" sheetId="12" r:id="rId2"/>
    <sheet name="表2一般公共预算支出表" sheetId="111" r:id="rId3"/>
    <sheet name="表3一般公共预算本级支出表" sheetId="112" r:id="rId4"/>
    <sheet name="表4.一般公共预算本级财力基本支出表" sheetId="70" r:id="rId5"/>
    <sheet name="表5一般公共预算收支平衡表" sheetId="89" r:id="rId6"/>
    <sheet name="表6一般公共预算支出明细表(功能科目）" sheetId="113" r:id="rId7"/>
    <sheet name="表7一般公共预算基本支出经济分类情况表（经济科目）" sheetId="114" r:id="rId8"/>
    <sheet name="表8.一般公共预算税收返还和转移支付预算分项目表 " sheetId="91" r:id="rId9"/>
    <sheet name="表9.一般公共预算税收返还和转移支付预算分地区表 " sheetId="92" r:id="rId10"/>
    <sheet name="表10、政府一般债券限额和余额情况表." sheetId="93" r:id="rId11"/>
    <sheet name="表11.政府性基金预算收入表" sheetId="94" r:id="rId12"/>
    <sheet name="表12.政府性基金预算支出表" sheetId="95" r:id="rId13"/>
    <sheet name="表13.政府性基金预算本级支出表" sheetId="96" r:id="rId14"/>
    <sheet name="表14.政府性基金转移支付预算项目表" sheetId="97" r:id="rId15"/>
    <sheet name="表15.政府性基金转移支付预算分地区表" sheetId="98" r:id="rId16"/>
    <sheet name="表16.政府专项债券限额和余额情况表" sheetId="99" r:id="rId17"/>
    <sheet name="表17.国有资本经营预算收入表" sheetId="100" r:id="rId18"/>
    <sheet name="表18.国有资本经营预算支出表" sheetId="101" r:id="rId19"/>
    <sheet name="表19.社会保险基金收入预算表" sheetId="115" r:id="rId20"/>
    <sheet name="表20.社会保险基金支出预算表" sheetId="116" r:id="rId21"/>
    <sheet name="表21.地方债务限额余额情况表" sheetId="104" r:id="rId22"/>
    <sheet name="表22.地方政府债券发行、还本付息情况表" sheetId="105" r:id="rId23"/>
    <sheet name="表23.新增债券资金使用安排情况表" sheetId="106" r:id="rId24"/>
    <sheet name="表24.地方政府债券还本付息预算表" sheetId="107" r:id="rId25"/>
    <sheet name="表25.“三公”经费预算表" sheetId="117" r:id="rId26"/>
    <sheet name="表26.预算绩效管理工作要点" sheetId="109" r:id="rId27"/>
    <sheet name="表27.2022年云溪区财政衔接推进乡村振兴资金网站公示一览表" sheetId="110" r:id="rId28"/>
  </sheets>
  <externalReferences>
    <externalReference r:id="rId29"/>
  </externalReferences>
  <definedNames>
    <definedName name="_xlnm._FilterDatabase" localSheetId="2" hidden="1">表2一般公共预算支出表!$A$5:$E$1331</definedName>
    <definedName name="_xlnm._FilterDatabase" localSheetId="3" hidden="1">表3一般公共预算本级支出表!$A$5:$F$1331</definedName>
    <definedName name="_xlnm._FilterDatabase" localSheetId="6" hidden="1">'表6一般公共预算支出明细表(功能科目）'!$A$5:$C$1331</definedName>
    <definedName name="_xlnm._FilterDatabase" localSheetId="7" hidden="1">'表7一般公共预算基本支出经济分类情况表（经济科目）'!$A$4:$C$57</definedName>
    <definedName name="_xlnm._FilterDatabase" localSheetId="1" hidden="1">表1一般公共预算收入表!$A$4:$B$33</definedName>
    <definedName name="_xlnm.Print_Titles" localSheetId="1">表1一般公共预算收入表!$2:$4</definedName>
    <definedName name="地区名称">#REF!</definedName>
    <definedName name="_xlnm._FilterDatabase" localSheetId="5" hidden="1">表5一般公共预算收支平衡表!$A$4:$C$72</definedName>
    <definedName name="_xlnm.Print_Area" localSheetId="5">表5一般公共预算收支平衡表!$A$1:$D$94</definedName>
    <definedName name="_xlnm.Print_Titles" localSheetId="5">表5一般公共预算收支平衡表!$1:$4</definedName>
    <definedName name="地区名称" localSheetId="5">#REF!</definedName>
    <definedName name="地区名称" localSheetId="8">#REF!</definedName>
    <definedName name="地区名称" localSheetId="9">#REF!</definedName>
    <definedName name="地区名称" localSheetId="10">#REF!</definedName>
    <definedName name="_xlnm.Print_Titles" localSheetId="11">表11.政府性基金预算收入表!$1:$4</definedName>
    <definedName name="地区名称" localSheetId="11">#REF!</definedName>
    <definedName name="_xlnm.Print_Titles" localSheetId="12">表12.政府性基金预算支出表!$1:$4</definedName>
    <definedName name="地区名称" localSheetId="12">#REF!</definedName>
    <definedName name="_xlnm.Print_Titles" localSheetId="13">表13.政府性基金预算本级支出表!$1:$5</definedName>
    <definedName name="地区名称" localSheetId="13">#REF!</definedName>
    <definedName name="地区名称" localSheetId="14">#REF!</definedName>
    <definedName name="地区名称" localSheetId="15">#REF!</definedName>
    <definedName name="地区名称" localSheetId="16">#REF!</definedName>
    <definedName name="_xlnm.Print_Titles" localSheetId="17">表17.国有资本经营预算收入表!$4:$5</definedName>
    <definedName name="地区名称" localSheetId="17">#REF!</definedName>
    <definedName name="_xlnm.Print_Titles" localSheetId="18">表18.国有资本经营预算支出表!$4:$5</definedName>
    <definedName name="地区名称" localSheetId="18">#REF!</definedName>
    <definedName name="地区名称" localSheetId="21">#REF!</definedName>
    <definedName name="_xlnm.Print_Titles" localSheetId="22">表22.地方政府债券发行、还本付息情况表!$1:$4</definedName>
    <definedName name="地区名称" localSheetId="22">#REF!</definedName>
    <definedName name="_xlnm.Print_Titles" localSheetId="23">表23.新增债券资金使用安排情况表!$1:$4</definedName>
    <definedName name="地区名称" localSheetId="23">#REF!</definedName>
    <definedName name="_xlnm.Print_Titles" localSheetId="24">表24.地方政府债券还本付息预算表!$1:$4</definedName>
    <definedName name="地区名称" localSheetId="24">#REF!</definedName>
    <definedName name="地区名称" localSheetId="26">#REF!</definedName>
    <definedName name="_xlnm.Print_Titles" localSheetId="27">表27.2022年云溪区财政衔接推进乡村振兴资金网站公示一览表!$1:$1</definedName>
    <definedName name="地区名称" localSheetId="27">#REF!</definedName>
  </definedNames>
  <calcPr calcId="144525"/>
</workbook>
</file>

<file path=xl/sharedStrings.xml><?xml version="1.0" encoding="utf-8"?>
<sst xmlns="http://schemas.openxmlformats.org/spreadsheetml/2006/main" count="5096" uniqueCount="1750">
  <si>
    <t>目        录</t>
  </si>
  <si>
    <t>一、一般公共预算</t>
  </si>
  <si>
    <t>表1、2022年一般公共预算收入表</t>
  </si>
  <si>
    <t>表2、2022年一般公共预算支出表</t>
  </si>
  <si>
    <t>表3、2022年一般公共预算本级支出表</t>
  </si>
  <si>
    <t>表4、2022年一般公共预算本级财力基本支出表</t>
  </si>
  <si>
    <t>表5、2022年一般公共预算收支平衡表</t>
  </si>
  <si>
    <t>表6、2022年一般公共预算支出预算明细表（功能科目）</t>
  </si>
  <si>
    <t>表7、2022年一般公共预算基本支出表（政府经济科目）</t>
  </si>
  <si>
    <t>表8、2022年一般公共预算对下税收返还和转移支付预算分项目表</t>
  </si>
  <si>
    <t>表9、2022年一般公共预算对下税收返还和转移支付预算分地区表</t>
  </si>
  <si>
    <t>表10、2021年政府一般债券限额和余额情况表</t>
  </si>
  <si>
    <t>二、政府性基金预算</t>
  </si>
  <si>
    <t>表11、2022年政府性基金预算收入表</t>
  </si>
  <si>
    <t>表12、2022年政府性基金支出预算表</t>
  </si>
  <si>
    <t>表13、2022年政府性基金本级支出预算表</t>
  </si>
  <si>
    <t>表14、2022年政府性基金转移支付预算收入分项目表</t>
  </si>
  <si>
    <t>表15、2022年政府性基金转移支付预算收入分地区表</t>
  </si>
  <si>
    <t>表16、2021年政府专项债券限额和余额情况表</t>
  </si>
  <si>
    <t>三、国有资本经营预算</t>
  </si>
  <si>
    <t>表17、2022年国有资本经营预算收入表</t>
  </si>
  <si>
    <t>表18、2022年国有资本经营预算支出表</t>
  </si>
  <si>
    <t>四、社会保险基金预算</t>
  </si>
  <si>
    <t>表19、2022年社会保险基金预算收入预算表</t>
  </si>
  <si>
    <t>表20、2022年社会保险基金预算支出预算表</t>
  </si>
  <si>
    <t>五、债务情况表</t>
  </si>
  <si>
    <t>表21、2021年地方债务限额余额情况表</t>
  </si>
  <si>
    <t>表22、2021年末地方政府债券发行、还本付息情况表</t>
  </si>
  <si>
    <t>表23、2021年新增债券资金使用安排情况表</t>
  </si>
  <si>
    <t>表24、2022年地方政府债券还本付息预算表</t>
  </si>
  <si>
    <t>六、其他</t>
  </si>
  <si>
    <t>表25、2022年一般公共预算“三公”经费预算表</t>
  </si>
  <si>
    <t>表26、2022年预算绩效管理工作要点</t>
  </si>
  <si>
    <t>表27、2022年云溪区财政衔接推进乡村振兴资金网站公示一览表</t>
  </si>
  <si>
    <r>
      <rPr>
        <sz val="12"/>
        <rFont val="宋体"/>
        <charset val="134"/>
        <scheme val="minor"/>
      </rPr>
      <t>表</t>
    </r>
    <r>
      <rPr>
        <sz val="12"/>
        <rFont val="宋体"/>
        <charset val="134"/>
        <scheme val="minor"/>
      </rPr>
      <t>1</t>
    </r>
  </si>
  <si>
    <t>2022年一般公共预算收入表</t>
  </si>
  <si>
    <r>
      <rPr>
        <sz val="12"/>
        <rFont val="宋体"/>
        <charset val="134"/>
      </rPr>
      <t>单位：万元</t>
    </r>
  </si>
  <si>
    <t>项目</t>
  </si>
  <si>
    <t>上年决算数</t>
  </si>
  <si>
    <t>预算数</t>
  </si>
  <si>
    <t>预算数为决算数%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</si>
  <si>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</si>
  <si>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</si>
  <si>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</si>
  <si>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</si>
  <si>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</si>
  <si>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</si>
  <si>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</si>
  <si>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</si>
  <si>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</si>
  <si>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</si>
  <si>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</si>
  <si>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</si>
  <si>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</si>
  <si>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</si>
  <si>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</si>
  <si>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</si>
  <si>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</si>
  <si>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</si>
  <si>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</si>
  <si>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</si>
  <si>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</si>
  <si>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</si>
  <si>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</si>
  <si>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</si>
  <si>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</si>
  <si>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</si>
  <si>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</si>
  <si>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</si>
  <si>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r>
      <rPr>
        <sz val="12"/>
        <rFont val="宋体"/>
        <charset val="134"/>
        <scheme val="minor"/>
      </rPr>
      <t>表</t>
    </r>
    <r>
      <rPr>
        <sz val="12"/>
        <rFont val="宋体"/>
        <charset val="134"/>
        <scheme val="minor"/>
      </rPr>
      <t>2</t>
    </r>
  </si>
  <si>
    <t>2022年一般公共预算支出表</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</si>
  <si>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</si>
  <si>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</si>
  <si>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</si>
  <si>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</si>
  <si>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</si>
  <si>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</si>
  <si>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</si>
  <si>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</si>
  <si>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</si>
  <si>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</si>
  <si>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</si>
  <si>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</si>
  <si>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</si>
  <si>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</si>
  <si>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</si>
  <si>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</si>
  <si>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</si>
  <si>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</si>
  <si>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</si>
  <si>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</si>
  <si>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</si>
  <si>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</si>
  <si>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</si>
  <si>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</si>
  <si>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</si>
  <si>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</si>
  <si>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</si>
  <si>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</si>
  <si>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</si>
  <si>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</si>
  <si>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</si>
  <si>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</si>
  <si>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</si>
  <si>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</si>
  <si>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</si>
  <si>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</si>
  <si>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</si>
  <si>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</si>
  <si>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</si>
  <si>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</si>
  <si>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</si>
  <si>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</si>
  <si>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</si>
  <si>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</si>
  <si>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</si>
  <si>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</si>
  <si>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</si>
  <si>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</si>
  <si>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</si>
  <si>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</si>
  <si>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</si>
  <si>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</si>
  <si>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</si>
  <si>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</si>
  <si>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</si>
  <si>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</si>
  <si>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</si>
  <si>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</si>
  <si>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</si>
  <si>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</si>
  <si>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</si>
  <si>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</si>
  <si>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</si>
  <si>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</si>
  <si>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</si>
  <si>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</si>
  <si>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</si>
  <si>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</si>
  <si>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</si>
  <si>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</si>
  <si>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</si>
  <si>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</si>
  <si>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</si>
  <si>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</si>
  <si>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</si>
  <si>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</si>
  <si>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</si>
  <si>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</si>
  <si>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</si>
  <si>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</si>
  <si>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</si>
  <si>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</si>
  <si>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</si>
  <si>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</si>
  <si>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</si>
  <si>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</si>
  <si>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</si>
  <si>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</si>
  <si>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</si>
  <si>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</si>
  <si>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</si>
  <si>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</si>
  <si>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</si>
  <si>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</si>
  <si>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</si>
  <si>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</si>
  <si>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</si>
  <si>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</si>
  <si>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</si>
  <si>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</si>
  <si>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</si>
  <si>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</si>
  <si>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</si>
  <si>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</si>
  <si>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</si>
  <si>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</si>
  <si>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</si>
  <si>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</si>
  <si>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</si>
  <si>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</si>
  <si>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</si>
  <si>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</si>
  <si>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</si>
  <si>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</si>
  <si>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</si>
  <si>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</si>
  <si>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</si>
  <si>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</si>
  <si>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</si>
  <si>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</si>
  <si>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</si>
  <si>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</si>
  <si>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</si>
  <si>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</si>
  <si>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</si>
  <si>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</si>
  <si>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</si>
  <si>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</si>
  <si>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</si>
  <si>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</si>
  <si>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</si>
  <si>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</si>
  <si>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</si>
  <si>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</si>
  <si>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</si>
  <si>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</si>
  <si>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</si>
  <si>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</si>
  <si>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</si>
  <si>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</si>
  <si>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</si>
  <si>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</si>
  <si>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</si>
  <si>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</si>
  <si>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</si>
  <si>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</si>
  <si>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</si>
  <si>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</si>
  <si>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</si>
  <si>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</si>
  <si>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</si>
  <si>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</si>
  <si>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</si>
  <si>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</si>
  <si>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</si>
  <si>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</si>
  <si>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</si>
  <si>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</si>
  <si>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</si>
  <si>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</si>
  <si>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</si>
  <si>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</si>
  <si>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</si>
  <si>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</si>
  <si>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</si>
  <si>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</si>
  <si>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</si>
  <si>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</si>
  <si>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</si>
  <si>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</si>
  <si>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</si>
  <si>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</si>
  <si>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</si>
  <si>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</si>
  <si>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</si>
  <si>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</si>
  <si>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</si>
  <si>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</si>
  <si>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</si>
  <si>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</si>
  <si>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</si>
  <si>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</si>
  <si>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</si>
  <si>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</si>
  <si>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</si>
  <si>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</si>
  <si>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</si>
  <si>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</si>
  <si>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</si>
  <si>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</si>
  <si>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</si>
  <si>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</si>
  <si>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</si>
  <si>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</si>
  <si>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</si>
  <si>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</si>
  <si>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</si>
  <si>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</si>
  <si>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</si>
  <si>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</si>
  <si>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</si>
  <si>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</si>
  <si>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</si>
  <si>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</si>
  <si>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</si>
  <si>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</si>
  <si>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</si>
  <si>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</si>
  <si>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</si>
  <si>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</si>
  <si>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</si>
  <si>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</si>
  <si>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</si>
  <si>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</si>
  <si>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</si>
  <si>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</si>
  <si>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</si>
  <si>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</si>
  <si>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</si>
  <si>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</si>
  <si>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</si>
  <si>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</si>
  <si>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</si>
  <si>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</si>
  <si>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</si>
  <si>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</si>
  <si>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</si>
  <si>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</si>
  <si>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</si>
  <si>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</si>
  <si>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</si>
  <si>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</si>
  <si>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</si>
  <si>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</si>
  <si>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</si>
  <si>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</si>
  <si>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</si>
  <si>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</si>
  <si>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</si>
  <si>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</si>
  <si>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</si>
  <si>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</si>
  <si>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</si>
  <si>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</si>
  <si>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</si>
  <si>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</si>
  <si>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</si>
  <si>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</si>
  <si>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</si>
  <si>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</si>
  <si>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</si>
  <si>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</si>
  <si>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</si>
  <si>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</si>
  <si>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</si>
  <si>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</si>
  <si>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</si>
  <si>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</si>
  <si>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</si>
  <si>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</si>
  <si>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</si>
  <si>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</si>
  <si>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</si>
  <si>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</si>
  <si>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</si>
  <si>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</si>
  <si>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</si>
  <si>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</si>
  <si>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</si>
  <si>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</si>
  <si>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</si>
  <si>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</si>
  <si>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</si>
  <si>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</si>
  <si>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</si>
  <si>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</si>
  <si>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</si>
  <si>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</si>
  <si>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</si>
  <si>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</si>
  <si>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</si>
  <si>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</si>
  <si>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</si>
  <si>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</si>
  <si>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</si>
  <si>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</si>
  <si>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</si>
  <si>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</si>
  <si>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</si>
  <si>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</si>
  <si>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</si>
  <si>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</si>
  <si>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</si>
  <si>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</si>
  <si>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</si>
  <si>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</si>
  <si>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</si>
  <si>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</si>
  <si>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</si>
  <si>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</si>
  <si>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</si>
  <si>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</si>
  <si>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</si>
  <si>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</si>
  <si>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</si>
  <si>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</si>
  <si>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</si>
  <si>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</si>
  <si>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</si>
  <si>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</si>
  <si>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</si>
  <si>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</si>
  <si>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</si>
  <si>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</si>
  <si>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</si>
  <si>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</si>
  <si>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</si>
  <si>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</si>
  <si>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</si>
  <si>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</si>
  <si>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</si>
  <si>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</si>
  <si>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</si>
  <si>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</si>
  <si>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</si>
  <si>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</si>
  <si>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</si>
  <si>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</si>
  <si>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</si>
  <si>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</si>
  <si>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</si>
  <si>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</si>
  <si>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</si>
  <si>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</si>
  <si>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</si>
  <si>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</si>
  <si>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</si>
  <si>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</si>
  <si>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</si>
  <si>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</si>
  <si>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</si>
  <si>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</si>
  <si>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</si>
  <si>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</si>
  <si>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</si>
  <si>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</si>
  <si>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</si>
  <si>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</si>
  <si>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</si>
  <si>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</si>
  <si>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</si>
  <si>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</si>
  <si>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</si>
  <si>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</si>
  <si>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</si>
  <si>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</si>
  <si>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</si>
  <si>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</si>
  <si>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</si>
  <si>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</si>
  <si>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</si>
  <si>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</si>
  <si>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</si>
  <si>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</si>
  <si>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</si>
  <si>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</si>
  <si>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</si>
  <si>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</si>
  <si>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</si>
  <si>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</si>
  <si>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</si>
  <si>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</si>
  <si>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</si>
  <si>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</si>
  <si>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</si>
  <si>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</si>
  <si>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</si>
  <si>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</si>
  <si>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</si>
  <si>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</si>
  <si>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</si>
  <si>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</si>
  <si>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</si>
  <si>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</si>
  <si>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</si>
  <si>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</si>
  <si>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</si>
  <si>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</si>
  <si>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</si>
  <si>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</si>
  <si>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</si>
  <si>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</si>
  <si>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</si>
  <si>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</si>
  <si>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</si>
  <si>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</si>
  <si>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</si>
  <si>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</si>
  <si>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</si>
  <si>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</si>
  <si>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</si>
  <si>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</si>
  <si>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</si>
  <si>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</si>
  <si>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</si>
  <si>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</si>
  <si>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</si>
  <si>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</si>
  <si>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</si>
  <si>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</si>
  <si>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</si>
  <si>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</si>
  <si>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</si>
  <si>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</si>
  <si>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</si>
  <si>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</si>
  <si>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</si>
  <si>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</si>
  <si>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</si>
  <si>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</si>
  <si>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</si>
  <si>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</si>
  <si>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</si>
  <si>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</si>
  <si>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</si>
  <si>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</si>
  <si>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</si>
  <si>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</si>
  <si>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</si>
  <si>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</si>
  <si>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</si>
  <si>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</si>
  <si>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</si>
  <si>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</si>
  <si>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</si>
  <si>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</si>
  <si>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</si>
  <si>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</si>
  <si>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</si>
  <si>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</si>
  <si>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</si>
  <si>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</si>
  <si>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</si>
  <si>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</si>
  <si>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</si>
  <si>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</si>
  <si>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</si>
  <si>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</si>
  <si>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</si>
  <si>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</si>
  <si>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</si>
  <si>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</si>
  <si>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</si>
  <si>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</si>
  <si>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</si>
  <si>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</si>
  <si>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</si>
  <si>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</si>
  <si>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</si>
  <si>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</si>
  <si>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</si>
  <si>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</si>
  <si>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</si>
  <si>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</si>
  <si>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</si>
  <si>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</si>
  <si>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</si>
  <si>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</si>
  <si>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</si>
  <si>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</si>
  <si>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</si>
  <si>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</si>
  <si>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</si>
  <si>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</si>
  <si>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</si>
  <si>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</si>
  <si>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</si>
  <si>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</si>
  <si>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</si>
  <si>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</si>
  <si>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</si>
  <si>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</si>
  <si>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</si>
  <si>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</si>
  <si>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</si>
  <si>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</si>
  <si>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</si>
  <si>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</si>
  <si>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</si>
  <si>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</si>
  <si>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</si>
  <si>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</si>
  <si>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</si>
  <si>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</si>
  <si>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</si>
  <si>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</si>
  <si>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</si>
  <si>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</si>
  <si>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</si>
  <si>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</si>
  <si>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</si>
  <si>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</si>
  <si>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</si>
  <si>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</si>
  <si>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</si>
  <si>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</si>
  <si>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</si>
  <si>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</si>
  <si>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</si>
  <si>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</si>
  <si>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</si>
  <si>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</si>
  <si>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</si>
  <si>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</si>
  <si>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</si>
  <si>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</si>
  <si>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</si>
  <si>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</si>
  <si>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</si>
  <si>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</si>
  <si>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</si>
  <si>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</si>
  <si>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</si>
  <si>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</si>
  <si>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</si>
  <si>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</si>
  <si>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</si>
  <si>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</si>
  <si>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</si>
  <si>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</si>
  <si>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</si>
  <si>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</si>
  <si>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</si>
  <si>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</si>
  <si>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</si>
  <si>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</si>
  <si>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</si>
  <si>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</si>
  <si>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</si>
  <si>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</si>
  <si>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</si>
  <si>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</si>
  <si>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</si>
  <si>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</si>
  <si>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</si>
  <si>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</si>
  <si>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</si>
  <si>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</si>
  <si>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</si>
  <si>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</si>
  <si>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</si>
  <si>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</si>
  <si>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</si>
  <si>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</si>
  <si>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</si>
  <si>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</si>
  <si>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</si>
  <si>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</si>
  <si>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</si>
  <si>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</si>
  <si>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</si>
  <si>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</si>
  <si>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</si>
  <si>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</si>
  <si>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</si>
  <si>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</si>
  <si>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</si>
  <si>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</si>
  <si>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</si>
  <si>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</si>
  <si>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</si>
  <si>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</si>
  <si>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</si>
  <si>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</si>
  <si>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</si>
  <si>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</si>
  <si>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</si>
  <si>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</si>
  <si>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</si>
  <si>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</si>
  <si>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</si>
  <si>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</si>
  <si>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</si>
  <si>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</si>
  <si>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</si>
  <si>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</si>
  <si>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</si>
  <si>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</si>
  <si>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</si>
  <si>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</si>
  <si>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</si>
  <si>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</si>
  <si>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</si>
  <si>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</si>
  <si>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</si>
  <si>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</si>
  <si>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</si>
  <si>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</si>
  <si>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</si>
  <si>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</si>
  <si>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</si>
  <si>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</si>
  <si>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</si>
  <si>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</si>
  <si>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</si>
  <si>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</si>
  <si>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</si>
  <si>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</si>
  <si>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</si>
  <si>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</si>
  <si>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</si>
  <si>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</si>
  <si>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</si>
  <si>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</si>
  <si>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</si>
  <si>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</si>
  <si>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</si>
  <si>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</si>
  <si>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</si>
  <si>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</si>
  <si>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</si>
  <si>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</si>
  <si>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</si>
  <si>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</si>
  <si>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</si>
  <si>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</si>
  <si>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</si>
  <si>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</si>
  <si>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</si>
  <si>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</si>
  <si>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</si>
  <si>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</si>
  <si>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</si>
  <si>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</si>
  <si>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</si>
  <si>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</si>
  <si>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</si>
  <si>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</si>
  <si>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</si>
  <si>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</si>
  <si>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</si>
  <si>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</si>
  <si>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</si>
  <si>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</si>
  <si>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</si>
  <si>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</si>
  <si>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</si>
  <si>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</si>
  <si>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</si>
  <si>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</si>
  <si>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</si>
  <si>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</si>
  <si>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</si>
  <si>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</si>
  <si>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</si>
  <si>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</si>
  <si>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</si>
  <si>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</si>
  <si>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</si>
  <si>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</si>
  <si>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</si>
  <si>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</si>
  <si>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</si>
  <si>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</si>
  <si>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</si>
  <si>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</si>
  <si>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</si>
  <si>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</si>
  <si>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</si>
  <si>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</si>
  <si>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</si>
  <si>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</si>
  <si>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</si>
  <si>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</si>
  <si>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</si>
  <si>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</si>
  <si>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</si>
  <si>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</si>
  <si>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</si>
  <si>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</si>
  <si>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</si>
  <si>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</si>
  <si>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</si>
  <si>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</si>
  <si>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</si>
  <si>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</si>
  <si>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</si>
  <si>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</si>
  <si>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</si>
  <si>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</si>
  <si>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</si>
  <si>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</si>
  <si>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</si>
  <si>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</si>
  <si>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</si>
  <si>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</si>
  <si>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</si>
  <si>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</si>
  <si>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</si>
  <si>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</si>
  <si>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</si>
  <si>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</si>
  <si>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</si>
  <si>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</si>
  <si>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</si>
  <si>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</si>
  <si>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</si>
  <si>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</si>
  <si>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</si>
  <si>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</si>
  <si>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</si>
  <si>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</si>
  <si>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</si>
  <si>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</si>
  <si>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</si>
  <si>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</si>
  <si>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</si>
  <si>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</si>
  <si>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</si>
  <si>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</si>
  <si>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</si>
  <si>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</si>
  <si>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</si>
  <si>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</si>
  <si>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</si>
  <si>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</si>
  <si>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</si>
  <si>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</si>
  <si>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</si>
  <si>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</si>
  <si>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</si>
  <si>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</si>
  <si>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</si>
  <si>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</si>
  <si>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</si>
  <si>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</si>
  <si>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</si>
  <si>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</si>
  <si>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</si>
  <si>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</si>
  <si>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</si>
  <si>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</si>
  <si>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</si>
  <si>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</si>
  <si>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</si>
  <si>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</si>
  <si>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</si>
  <si>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</si>
  <si>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</si>
  <si>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</si>
  <si>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</si>
  <si>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</si>
  <si>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</si>
  <si>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</si>
  <si>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</si>
  <si>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</si>
  <si>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</si>
  <si>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</si>
  <si>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</si>
  <si>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</si>
  <si>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</si>
  <si>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</si>
  <si>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</si>
  <si>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</si>
  <si>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</si>
  <si>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</si>
  <si>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</si>
  <si>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</si>
  <si>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</si>
  <si>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</si>
  <si>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</si>
  <si>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</si>
  <si>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</si>
  <si>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</si>
  <si>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</si>
  <si>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</si>
  <si>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</si>
  <si>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</si>
  <si>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</si>
  <si>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</si>
  <si>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</si>
  <si>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</si>
  <si>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</si>
  <si>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</si>
  <si>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</si>
  <si>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</si>
  <si>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</si>
  <si>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</si>
  <si>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</si>
  <si>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</si>
  <si>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</si>
  <si>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</si>
  <si>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</si>
  <si>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</si>
  <si>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</si>
  <si>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</si>
  <si>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</si>
  <si>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</si>
  <si>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</si>
  <si>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</si>
  <si>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</si>
  <si>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</si>
  <si>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</si>
  <si>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</si>
  <si>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</si>
  <si>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</si>
  <si>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</si>
  <si>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</si>
  <si>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</si>
  <si>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</si>
  <si>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</si>
  <si>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</si>
  <si>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</si>
  <si>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</si>
  <si>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</si>
  <si>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</si>
  <si>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</si>
  <si>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</si>
  <si>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</si>
  <si>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</si>
  <si>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</si>
  <si>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</si>
  <si>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</si>
  <si>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</si>
  <si>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</si>
  <si>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</si>
  <si>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</si>
  <si>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</si>
  <si>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</si>
  <si>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</si>
  <si>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</si>
  <si>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</si>
  <si>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</si>
  <si>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</si>
  <si>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</si>
  <si>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</si>
  <si>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</si>
  <si>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</si>
  <si>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</si>
  <si>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</si>
  <si>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</si>
  <si>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</si>
  <si>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</si>
  <si>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</si>
  <si>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</si>
  <si>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</si>
  <si>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</si>
  <si>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</si>
  <si>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</si>
  <si>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</si>
  <si>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</si>
  <si>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</si>
  <si>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</si>
  <si>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</si>
  <si>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</si>
  <si>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</si>
  <si>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</si>
  <si>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</si>
  <si>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</si>
  <si>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</si>
  <si>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</si>
  <si>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</si>
  <si>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</si>
  <si>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</si>
  <si>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</si>
  <si>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</si>
  <si>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</si>
  <si>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</si>
  <si>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</si>
  <si>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</si>
  <si>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</si>
  <si>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</si>
  <si>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</si>
  <si>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</si>
  <si>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</si>
  <si>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</si>
  <si>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</si>
  <si>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</si>
  <si>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</si>
  <si>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</si>
  <si>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</si>
  <si>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</si>
  <si>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</si>
  <si>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</si>
  <si>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</si>
  <si>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</si>
  <si>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</si>
  <si>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</si>
  <si>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</si>
  <si>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</si>
  <si>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</si>
  <si>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</si>
  <si>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</si>
  <si>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</si>
  <si>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</si>
  <si>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</si>
  <si>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</si>
  <si>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</si>
  <si>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</si>
  <si>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</si>
  <si>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</si>
  <si>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</si>
  <si>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</si>
  <si>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</si>
  <si>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</si>
  <si>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</si>
  <si>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</si>
  <si>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</si>
  <si>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</si>
  <si>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</si>
  <si>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</si>
  <si>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</si>
  <si>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</si>
  <si>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</si>
  <si>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</si>
  <si>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</si>
  <si>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</si>
  <si>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</si>
  <si>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</si>
  <si>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</si>
  <si>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</si>
  <si>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</si>
  <si>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</si>
  <si>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</si>
  <si>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</si>
  <si>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</si>
  <si>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</si>
  <si>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</si>
  <si>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</si>
  <si>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</si>
  <si>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</si>
  <si>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</si>
  <si>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</si>
  <si>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</si>
  <si>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</si>
  <si>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</si>
  <si>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</si>
  <si>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</si>
  <si>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</si>
  <si>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</si>
  <si>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</si>
  <si>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</si>
  <si>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</si>
  <si>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</si>
  <si>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</si>
  <si>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</si>
  <si>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</si>
  <si>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</si>
  <si>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</si>
  <si>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</si>
  <si>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</si>
  <si>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</si>
  <si>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</si>
  <si>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</si>
  <si>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</si>
  <si>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</si>
  <si>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</si>
  <si>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</si>
  <si>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</si>
  <si>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</si>
  <si>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</si>
  <si>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</si>
  <si>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</si>
  <si>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</si>
  <si>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</si>
  <si>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</si>
  <si>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</si>
  <si>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</si>
  <si>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</si>
  <si>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</si>
  <si>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</si>
  <si>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</si>
  <si>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</si>
  <si>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</si>
  <si>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</si>
  <si>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</si>
  <si>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</si>
  <si>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</si>
  <si>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</si>
  <si>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</si>
  <si>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</si>
  <si>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</si>
  <si>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</si>
  <si>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</si>
  <si>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</si>
  <si>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</si>
  <si>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</si>
  <si>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</si>
  <si>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</si>
  <si>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</si>
  <si>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</si>
  <si>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</si>
  <si>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</si>
  <si>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</si>
  <si>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</si>
  <si>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</si>
  <si>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</si>
  <si>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</si>
  <si>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</si>
  <si>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</si>
  <si>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</si>
  <si>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</si>
  <si>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</si>
  <si>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</si>
  <si>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</si>
  <si>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</si>
  <si>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</si>
  <si>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</si>
  <si>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</si>
  <si>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</si>
  <si>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</si>
  <si>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</si>
  <si>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</si>
  <si>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</si>
  <si>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</si>
  <si>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预备费(类)</t>
  </si>
  <si>
    <t xml:space="preserve">  预备费(款)</t>
  </si>
  <si>
    <t xml:space="preserve">    预备费(项)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</si>
  <si>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</si>
  <si>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</si>
  <si>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</si>
  <si>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</si>
  <si>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</si>
  <si>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</si>
  <si>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</si>
  <si>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</si>
  <si>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</si>
  <si>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</si>
  <si>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</si>
  <si>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</si>
  <si>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</si>
  <si>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</si>
  <si>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</si>
  <si>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表3</t>
  </si>
  <si>
    <t>2022年一般公共预算本级支出表</t>
  </si>
  <si>
    <t>（因我区镇、街道作为预算单位管理，本级支出与支出数一致）</t>
  </si>
  <si>
    <r>
      <rPr>
        <sz val="11"/>
        <rFont val="宋体"/>
        <charset val="134"/>
      </rPr>
      <t>单位：万元</t>
    </r>
  </si>
  <si>
    <t>支出合计</t>
  </si>
  <si>
    <t>表4</t>
  </si>
  <si>
    <t>2022年一般公共预算本级财力基本支出表</t>
  </si>
  <si>
    <r>
      <rPr>
        <sz val="11"/>
        <rFont val="宋体"/>
        <charset val="134"/>
      </rPr>
      <t>一、一般公共服务</t>
    </r>
  </si>
  <si>
    <r>
      <rPr>
        <sz val="11"/>
        <rFont val="宋体"/>
        <charset val="134"/>
      </rPr>
      <t>二、外交支出</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</si>
  <si>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</si>
  <si>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</si>
  <si>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</si>
  <si>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</si>
  <si>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</si>
  <si>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</si>
  <si>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</si>
  <si>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</si>
  <si>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</si>
  <si>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</si>
  <si>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</si>
  <si>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</si>
  <si>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</si>
  <si>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</si>
  <si>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</si>
  <si>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</si>
  <si>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</si>
  <si>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</si>
  <si>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</si>
  <si>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二十二、预备费</t>
    </r>
  </si>
  <si>
    <r>
      <rPr>
        <sz val="11"/>
        <rFont val="宋体"/>
        <charset val="134"/>
      </rPr>
      <t>二十三、债务付息支出</t>
    </r>
  </si>
  <si>
    <r>
      <rPr>
        <sz val="11"/>
        <rFont val="宋体"/>
        <charset val="134"/>
      </rPr>
      <t>二十四、债务发行费用支出</t>
    </r>
  </si>
  <si>
    <r>
      <rPr>
        <sz val="11"/>
        <rFont val="宋体"/>
        <charset val="134"/>
      </rPr>
      <t>二十五、其他支出</t>
    </r>
  </si>
  <si>
    <t>合 计</t>
  </si>
  <si>
    <t>表5</t>
  </si>
  <si>
    <t>2022年一般公共预算收支平衡表</t>
  </si>
  <si>
    <t>单位：万元</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</si>
  <si>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</si>
  <si>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</si>
  <si>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</si>
  <si>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</si>
  <si>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</si>
  <si>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</si>
  <si>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</si>
  <si>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</si>
  <si>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</si>
  <si>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</si>
  <si>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</si>
  <si>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</si>
  <si>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</si>
  <si>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</si>
  <si>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</si>
  <si>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</si>
  <si>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</si>
  <si>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r>
      <rPr>
        <b/>
        <sz val="10"/>
        <rFont val="Times New Roman"/>
        <charset val="134"/>
      </rPr>
      <t xml:space="preserve">    </t>
    </r>
    <r>
      <rPr>
        <b/>
        <sz val="10"/>
        <rFont val="宋体"/>
        <charset val="134"/>
      </rPr>
      <t>一般性转移支付收入</t>
    </r>
  </si>
  <si>
    <t xml:space="preserve">      体制补助收入</t>
  </si>
  <si>
    <t xml:space="preserve">      均衡性转移支付收入</t>
  </si>
  <si>
    <t xml:space="preserve">      县级基本财力保障机制奖补资金收入</t>
  </si>
  <si>
    <t xml:space="preserve">      结算补助收入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</si>
  <si>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</si>
  <si>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</si>
  <si>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</si>
  <si>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</si>
  <si>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</si>
  <si>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</si>
  <si>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</si>
  <si>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</si>
  <si>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</si>
  <si>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</si>
  <si>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</si>
  <si>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</si>
  <si>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</si>
  <si>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</si>
  <si>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</si>
  <si>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</si>
  <si>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</si>
  <si>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</si>
  <si>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</si>
  <si>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</si>
  <si>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</si>
  <si>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</si>
  <si>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</si>
  <si>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</si>
  <si>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</si>
  <si>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</si>
  <si>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</si>
  <si>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</si>
  <si>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</si>
  <si>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</si>
  <si>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</si>
  <si>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</si>
  <si>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</si>
  <si>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</si>
  <si>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</si>
  <si>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</si>
  <si>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</si>
  <si>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</si>
  <si>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</si>
  <si>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</si>
  <si>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</si>
  <si>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</si>
  <si>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</si>
  <si>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</si>
  <si>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</si>
  <si>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</si>
  <si>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</si>
  <si>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</si>
  <si>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</si>
  <si>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</si>
  <si>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</si>
  <si>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</si>
  <si>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r>
      <rPr>
        <sz val="11"/>
        <rFont val="Times New Roman"/>
        <charset val="134"/>
      </rPr>
      <t xml:space="preserve">      </t>
    </r>
    <r>
      <rPr>
        <sz val="11"/>
        <rFont val="宋体"/>
        <charset val="134"/>
      </rPr>
      <t>灾害防治及应急管理</t>
    </r>
  </si>
  <si>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</si>
  <si>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</si>
  <si>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</si>
  <si>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</si>
  <si>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</si>
  <si>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</si>
  <si>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</si>
  <si>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</si>
  <si>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</si>
  <si>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</si>
  <si>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</si>
  <si>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</si>
  <si>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</si>
  <si>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</si>
  <si>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</si>
  <si>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</si>
  <si>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</si>
  <si>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</si>
  <si>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</si>
  <si>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表6</t>
  </si>
  <si>
    <t>2022年一般公共预算支出预算明细表</t>
  </si>
  <si>
    <t>表7</t>
  </si>
  <si>
    <t>2022年一般公共预算基本支出表（政府经济科目）</t>
  </si>
  <si>
    <t>政府科目编码</t>
  </si>
  <si>
    <t>政府科目名称</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</si>
  <si>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</si>
  <si>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</si>
  <si>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</si>
  <si>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</si>
  <si>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</si>
  <si>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</si>
  <si>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</si>
  <si>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</si>
  <si>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</si>
  <si>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</si>
  <si>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</si>
  <si>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</si>
  <si>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</si>
  <si>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</si>
  <si>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</si>
  <si>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</si>
  <si>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</si>
  <si>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</si>
  <si>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</si>
  <si>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</si>
  <si>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</si>
  <si>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</si>
  <si>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</si>
  <si>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</si>
  <si>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</si>
  <si>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</si>
  <si>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</si>
  <si>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</si>
  <si>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</si>
  <si>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</si>
  <si>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</si>
  <si>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</si>
  <si>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</si>
  <si>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</si>
  <si>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</si>
  <si>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</si>
  <si>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</si>
  <si>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</si>
  <si>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</si>
  <si>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</si>
  <si>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</si>
  <si>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</si>
  <si>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</si>
  <si>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</si>
  <si>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</si>
  <si>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</si>
  <si>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</si>
  <si>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</si>
  <si>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</si>
  <si>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</si>
  <si>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</si>
  <si>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表8</t>
  </si>
  <si>
    <t>2022年一般公共预算对下税收返还和转移支付预算分项目表</t>
  </si>
  <si>
    <t>(因我区镇、街道作为预算单位管理，此表为空）</t>
  </si>
  <si>
    <r>
      <rPr>
        <sz val="10"/>
        <rFont val="宋体"/>
        <charset val="134"/>
      </rPr>
      <t>项</t>
    </r>
    <r>
      <rPr>
        <sz val="10"/>
        <rFont val="Times New Roman"/>
        <charset val="134"/>
      </rPr>
      <t xml:space="preserve">     </t>
    </r>
    <r>
      <rPr>
        <sz val="10"/>
        <rFont val="宋体"/>
        <charset val="134"/>
      </rPr>
      <t>目</t>
    </r>
  </si>
  <si>
    <t>金额</t>
  </si>
  <si>
    <r>
      <rPr>
        <b/>
        <sz val="10"/>
        <rFont val="宋体"/>
        <charset val="134"/>
      </rPr>
      <t>合</t>
    </r>
    <r>
      <rPr>
        <b/>
        <sz val="10"/>
        <rFont val="宋体"/>
        <charset val="134"/>
      </rPr>
      <t xml:space="preserve">    </t>
    </r>
    <r>
      <rPr>
        <b/>
        <sz val="10"/>
        <rFont val="宋体"/>
        <charset val="134"/>
      </rPr>
      <t>计</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</si>
  <si>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</si>
  <si>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</si>
  <si>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</si>
  <si>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</si>
  <si>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</si>
  <si>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</si>
  <si>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</si>
  <si>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</si>
  <si>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</si>
  <si>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</si>
  <si>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</si>
  <si>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</si>
  <si>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</si>
  <si>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134"/>
      </rPr>
      <t xml:space="preserve"> </t>
    </r>
    <r>
      <rPr>
        <sz val="10"/>
        <rFont val="宋体"/>
        <charset val="134"/>
      </rPr>
      <t>调整工资转移支付</t>
    </r>
  </si>
  <si>
    <r>
      <rPr>
        <sz val="10"/>
        <rFont val="Times New Roman"/>
        <charset val="134"/>
      </rPr>
      <t xml:space="preserve">             </t>
    </r>
    <r>
      <rPr>
        <sz val="10"/>
        <rFont val="宋体"/>
        <charset val="134"/>
      </rPr>
      <t>农村税费改革转移支付</t>
    </r>
  </si>
  <si>
    <r>
      <rPr>
        <sz val="10"/>
        <rFont val="Times New Roman"/>
        <charset val="134"/>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</si>
  <si>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</si>
  <si>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</si>
  <si>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</si>
  <si>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</si>
  <si>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</si>
  <si>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</si>
  <si>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</si>
  <si>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</si>
  <si>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</si>
  <si>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</si>
  <si>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</si>
  <si>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</si>
  <si>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</si>
  <si>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</si>
  <si>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</si>
  <si>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</si>
  <si>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</si>
  <si>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</si>
  <si>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</si>
  <si>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</si>
  <si>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</si>
  <si>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</si>
  <si>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</si>
  <si>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</si>
  <si>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</si>
  <si>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</si>
  <si>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</si>
  <si>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</si>
  <si>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 xml:space="preserve">    住房保障</t>
  </si>
  <si>
    <t xml:space="preserve">    粮油物资储备</t>
  </si>
  <si>
    <t>表9</t>
  </si>
  <si>
    <t>2022年一般公共预算对下税收返还和转移支付预算分地区表</t>
  </si>
  <si>
    <t>地区</t>
  </si>
  <si>
    <t>决 算 数</t>
  </si>
  <si>
    <t>2022年政府一般债券限额和余额情况表</t>
  </si>
  <si>
    <t>截至月份：2021年12月</t>
  </si>
  <si>
    <t>单位：亿元</t>
  </si>
  <si>
    <t>区域</t>
  </si>
  <si>
    <t>2022年财政部下达债务限额</t>
  </si>
  <si>
    <t>2021年末债务余额</t>
  </si>
  <si>
    <t>2022年限额与余额差值</t>
  </si>
  <si>
    <t>2021年财政部下达债务限额</t>
  </si>
  <si>
    <t>2020年末债务余额</t>
  </si>
  <si>
    <t>2021年限额与余额差值</t>
  </si>
  <si>
    <t xml:space="preserve">    云溪区</t>
  </si>
  <si>
    <t>表11</t>
  </si>
  <si>
    <t>2022年政府性基金预算收入明细表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</si>
  <si>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</si>
  <si>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</si>
  <si>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</si>
  <si>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</si>
  <si>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</si>
  <si>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</si>
  <si>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</si>
  <si>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</si>
  <si>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</si>
  <si>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</si>
  <si>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</si>
  <si>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</si>
  <si>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</si>
  <si>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</si>
  <si>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</si>
  <si>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</si>
  <si>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</si>
  <si>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</si>
  <si>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</si>
  <si>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</si>
  <si>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</si>
  <si>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</si>
  <si>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</si>
  <si>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</si>
  <si>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</si>
  <si>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</si>
  <si>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</si>
  <si>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</si>
  <si>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</si>
  <si>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</si>
  <si>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</si>
  <si>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</si>
  <si>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</si>
  <si>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表12</t>
  </si>
  <si>
    <t>2022年政府性基金预算支出表</t>
  </si>
  <si>
    <r>
      <rPr>
        <b/>
        <sz val="11"/>
        <rFont val="宋体"/>
        <charset val="134"/>
      </rPr>
      <t>项</t>
    </r>
    <r>
      <rPr>
        <b/>
        <sz val="11"/>
        <rFont val="Times New Roman"/>
        <charset val="134"/>
      </rPr>
      <t xml:space="preserve">   </t>
    </r>
    <r>
      <rPr>
        <b/>
        <sz val="11"/>
        <rFont val="宋体"/>
        <charset val="134"/>
      </rPr>
      <t>目</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</si>
  <si>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</si>
  <si>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</si>
  <si>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</si>
  <si>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</si>
  <si>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</si>
  <si>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</si>
  <si>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</si>
  <si>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</si>
  <si>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</si>
  <si>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</si>
  <si>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</si>
  <si>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</si>
  <si>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</si>
  <si>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</si>
  <si>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</si>
  <si>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</si>
  <si>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</si>
  <si>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</si>
  <si>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</si>
  <si>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</si>
  <si>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</si>
  <si>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</si>
  <si>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</si>
  <si>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</si>
  <si>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</si>
  <si>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</si>
  <si>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</si>
  <si>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</si>
  <si>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</si>
  <si>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</si>
  <si>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</si>
  <si>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</si>
  <si>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</si>
  <si>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</si>
  <si>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</si>
  <si>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</si>
  <si>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</si>
  <si>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</si>
  <si>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</si>
  <si>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</si>
  <si>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</si>
  <si>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</si>
  <si>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</si>
  <si>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</si>
  <si>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</si>
  <si>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</si>
  <si>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</si>
  <si>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</si>
  <si>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</si>
  <si>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</si>
  <si>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</si>
  <si>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</si>
  <si>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</si>
  <si>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</si>
  <si>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</si>
  <si>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</si>
  <si>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</si>
  <si>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</si>
  <si>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</si>
  <si>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</si>
  <si>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</si>
  <si>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</si>
  <si>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</si>
  <si>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</si>
  <si>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</si>
  <si>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</si>
  <si>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</si>
  <si>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</si>
  <si>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</si>
  <si>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</si>
  <si>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</si>
  <si>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</si>
  <si>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</si>
  <si>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</si>
  <si>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</si>
  <si>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</si>
  <si>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</si>
  <si>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</si>
  <si>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</si>
  <si>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</si>
  <si>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</si>
  <si>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</si>
  <si>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</si>
  <si>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</si>
  <si>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</si>
  <si>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</si>
  <si>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</si>
  <si>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</si>
  <si>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</si>
  <si>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</si>
  <si>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</si>
  <si>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</si>
  <si>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</si>
  <si>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</si>
  <si>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</si>
  <si>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</si>
  <si>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</si>
  <si>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</si>
  <si>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</si>
  <si>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</si>
  <si>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</si>
  <si>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</si>
  <si>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</si>
  <si>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</si>
  <si>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</si>
  <si>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</si>
  <si>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</si>
  <si>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</si>
  <si>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</si>
  <si>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</si>
  <si>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</si>
  <si>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</si>
  <si>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</si>
  <si>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</si>
  <si>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</si>
  <si>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</si>
  <si>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</si>
  <si>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</si>
  <si>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</si>
  <si>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</si>
  <si>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</si>
  <si>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</si>
  <si>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</si>
  <si>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</si>
  <si>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</si>
  <si>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</si>
  <si>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</si>
  <si>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</si>
  <si>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</si>
  <si>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</si>
  <si>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</si>
  <si>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</si>
  <si>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</si>
  <si>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</si>
  <si>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</si>
  <si>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</si>
  <si>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</si>
  <si>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</si>
  <si>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</si>
  <si>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</si>
  <si>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</si>
  <si>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</si>
  <si>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</si>
  <si>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</si>
  <si>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</si>
  <si>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</si>
  <si>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</si>
  <si>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</si>
  <si>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</si>
  <si>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</si>
  <si>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</si>
  <si>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</si>
  <si>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</si>
  <si>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</si>
  <si>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</si>
  <si>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</si>
  <si>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r>
      <rPr>
        <sz val="12"/>
        <rFont val="Times New Roman"/>
        <charset val="134"/>
      </rPr>
      <t xml:space="preserve">      </t>
    </r>
    <r>
      <rPr>
        <sz val="12"/>
        <rFont val="宋体"/>
        <charset val="134"/>
      </rPr>
      <t>国有土地使用权出让金债务付息支出</t>
    </r>
  </si>
  <si>
    <t xml:space="preserve">      ……</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</si>
  <si>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</si>
  <si>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</si>
  <si>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</si>
  <si>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</si>
  <si>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</si>
  <si>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</si>
  <si>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其他地方自行试点项目收益专项债务发行费用支出</t>
  </si>
  <si>
    <t xml:space="preserve">      其他政府性基金债务发行费用支出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</si>
  <si>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</si>
  <si>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</si>
  <si>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</si>
  <si>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</si>
  <si>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</si>
  <si>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</si>
  <si>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</si>
  <si>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表13</t>
  </si>
  <si>
    <t>2022年政府性基金预算本级支出表</t>
  </si>
  <si>
    <t>（因我区镇办作为预算单位管理，本级支出与支出数一致）</t>
  </si>
  <si>
    <t>表14</t>
  </si>
  <si>
    <t>2022年政府性基金转移支付预算分项目表</t>
  </si>
  <si>
    <t>项  目</t>
  </si>
  <si>
    <t>金  额</t>
  </si>
  <si>
    <t>表15</t>
  </si>
  <si>
    <t>2022年政府性基金转移支付预算分地区表</t>
  </si>
  <si>
    <t xml:space="preserve">2022年政府专项债券限额和余额表 </t>
  </si>
  <si>
    <t>专项债务</t>
  </si>
  <si>
    <t xml:space="preserve">专项债务 </t>
  </si>
  <si>
    <t>表17</t>
  </si>
  <si>
    <t>2022年国有资本经营预算收入表</t>
  </si>
  <si>
    <t>一、上年结余</t>
  </si>
  <si>
    <t>二、当年国有资产收益收入合计</t>
  </si>
  <si>
    <t>（一）资本性收益</t>
  </si>
  <si>
    <t xml:space="preserve">      1、国有独资企业、国有独资公司应上缴的利润</t>
  </si>
  <si>
    <t xml:space="preserve">      2、国有控股、参股公司中市属国有股权应分得的股利、红利收入</t>
  </si>
  <si>
    <t xml:space="preserve">      3、其他单位因占有使用市属国有资产形成的应上缴的国有资产占用费</t>
  </si>
  <si>
    <t xml:space="preserve">      4、其他按规定属于国有资产的资本性收益</t>
  </si>
  <si>
    <t>（二）产权转让收入、出租出借收入</t>
  </si>
  <si>
    <t xml:space="preserve">      1、转让国有独资企业、国有独资公司产权的净收入</t>
  </si>
  <si>
    <t xml:space="preserve">      2、转让国有控股、参股公司中市属国有股股权及配股权的净收入</t>
  </si>
  <si>
    <t xml:space="preserve">      3、转让其他市属国有资产的净收入</t>
  </si>
  <si>
    <t xml:space="preserve">      4、其他按规定属于国有资产的产权转让净收入</t>
  </si>
  <si>
    <t xml:space="preserve">     5、出租出借收入</t>
  </si>
  <si>
    <t>（三）上级补助收入</t>
  </si>
  <si>
    <t>（四） 其他收入</t>
  </si>
  <si>
    <t xml:space="preserve">    其他国有资本经营预算收入</t>
  </si>
  <si>
    <t>表18</t>
  </si>
  <si>
    <t>2022年国有资本经营预算支出表</t>
  </si>
  <si>
    <t>三、当年国有资产收益支出合计</t>
  </si>
  <si>
    <t>（一）资本性支出</t>
  </si>
  <si>
    <t xml:space="preserve">      1、新设企业注册资本金投入</t>
  </si>
  <si>
    <t xml:space="preserve">      2、现有企业增加注册资本金</t>
  </si>
  <si>
    <t xml:space="preserve">      3、购买企业股权</t>
  </si>
  <si>
    <t xml:space="preserve">      4、其他资本性支出</t>
  </si>
  <si>
    <t>（二）费用性支出</t>
  </si>
  <si>
    <t xml:space="preserve">      1、改制成本支出</t>
  </si>
  <si>
    <t xml:space="preserve">      2、监管费用支出</t>
  </si>
  <si>
    <t xml:space="preserve">      3、其他支出</t>
  </si>
  <si>
    <t>（三）补助下级支出</t>
  </si>
  <si>
    <t>（四）其他支出</t>
  </si>
  <si>
    <t xml:space="preserve">      1、投资项目前期费用</t>
  </si>
  <si>
    <t xml:space="preserve">      2、派出的董事、监事、财务总监等人员的工资和经费</t>
  </si>
  <si>
    <t xml:space="preserve">      3、企业经营者奖励费用</t>
  </si>
  <si>
    <t xml:space="preserve">      4、监管费用</t>
  </si>
  <si>
    <t xml:space="preserve">      5、其他费用</t>
  </si>
  <si>
    <t>其中：国企改革改制工作经费</t>
  </si>
  <si>
    <t>（五）国有企业办公共服务机构移交补助支出</t>
  </si>
  <si>
    <t xml:space="preserve">     1、工资福利支出</t>
  </si>
  <si>
    <t xml:space="preserve">     2、对个人和家庭的补助支出</t>
  </si>
  <si>
    <t xml:space="preserve">     3、公用费用</t>
  </si>
  <si>
    <t>四、当年预算资金结余</t>
  </si>
  <si>
    <t>表19</t>
  </si>
  <si>
    <t>2022年社会保险基金收入预算表</t>
  </si>
  <si>
    <t>项        目</t>
  </si>
  <si>
    <t xml:space="preserve">企业职工基本养老保险基金
</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</si>
  <si>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</si>
  <si>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</si>
  <si>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</si>
  <si>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</si>
  <si>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</si>
  <si>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</si>
  <si>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</si>
  <si>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</si>
  <si>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</si>
  <si>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</si>
  <si>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</si>
  <si>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</si>
  <si>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</si>
  <si>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表20</t>
  </si>
  <si>
    <t>2022年社会保险基金支出预算表</t>
  </si>
  <si>
    <t>企业职工基本养老保险基金</t>
  </si>
  <si>
    <t>机关事业单位基本养老保险基金</t>
  </si>
  <si>
    <t>职工基本医疗保险(含生育保险)基金</t>
  </si>
  <si>
    <t>二、支出</t>
  </si>
  <si>
    <t xml:space="preserve">    其中:1.社会保险待遇支出</t>
  </si>
  <si>
    <t xml:space="preserve">         2.大病保险支出</t>
  </si>
  <si>
    <t xml:space="preserve">         3.劳动能力鉴定支出</t>
  </si>
  <si>
    <t xml:space="preserve">         4.工伤预防费用支出</t>
  </si>
  <si>
    <t xml:space="preserve">         5、稳岗及技能提升补贴支出</t>
  </si>
  <si>
    <t xml:space="preserve">         6.转移支出</t>
  </si>
  <si>
    <t xml:space="preserve">         7.其他支出</t>
  </si>
  <si>
    <t xml:space="preserve">         8.上解上级支出</t>
  </si>
  <si>
    <t>三、本年收支结余</t>
  </si>
  <si>
    <t>四、上年结余</t>
  </si>
  <si>
    <t>五、年末滚存结余</t>
  </si>
  <si>
    <t>表21</t>
  </si>
  <si>
    <t>2022年云溪区地方债务限额余额表</t>
  </si>
  <si>
    <t>单位</t>
  </si>
  <si>
    <t>2022年政府债务限额</t>
  </si>
  <si>
    <t>2021年政府债务限额</t>
  </si>
  <si>
    <t>2021年政府债务余额</t>
  </si>
  <si>
    <t>一般</t>
  </si>
  <si>
    <t>专项</t>
  </si>
  <si>
    <t>云溪区</t>
  </si>
  <si>
    <t>表22</t>
  </si>
  <si>
    <t>2021年末地方政府债券发行、还本付息情况表</t>
  </si>
  <si>
    <t>地方政府债券发行情况</t>
  </si>
  <si>
    <t>地方政府还本付息情况</t>
  </si>
  <si>
    <t>一般债券</t>
  </si>
  <si>
    <t>专项债券</t>
  </si>
  <si>
    <t>还本</t>
  </si>
  <si>
    <t>付息</t>
  </si>
  <si>
    <t>新增</t>
  </si>
  <si>
    <t>置换</t>
  </si>
  <si>
    <t>再融资</t>
  </si>
  <si>
    <t xml:space="preserve">小计 </t>
  </si>
  <si>
    <t>小计</t>
  </si>
  <si>
    <t>表23</t>
  </si>
  <si>
    <t>2021年新增债券资金使用安排情况表</t>
  </si>
  <si>
    <t>单位编码</t>
  </si>
  <si>
    <r>
      <rPr>
        <b/>
        <sz val="11"/>
        <rFont val="Times New Roman"/>
        <charset val="134"/>
      </rPr>
      <t xml:space="preserve">   </t>
    </r>
    <r>
      <rPr>
        <b/>
        <sz val="11"/>
        <rFont val="宋体"/>
        <charset val="134"/>
      </rPr>
      <t>单位名称</t>
    </r>
  </si>
  <si>
    <r>
      <rPr>
        <b/>
        <sz val="11"/>
        <rFont val="Times New Roman"/>
        <charset val="134"/>
      </rPr>
      <t xml:space="preserve"> </t>
    </r>
    <r>
      <rPr>
        <b/>
        <sz val="11"/>
        <rFont val="宋体"/>
        <charset val="134"/>
      </rPr>
      <t>金额</t>
    </r>
  </si>
  <si>
    <t>摘要</t>
  </si>
  <si>
    <t>一、</t>
  </si>
  <si>
    <t>402001</t>
  </si>
  <si>
    <t>云溪区交通运输局</t>
  </si>
  <si>
    <t>自然村通水泥（沥青）路103万元、
云溪汽车客运站700万元</t>
  </si>
  <si>
    <t>139001</t>
  </si>
  <si>
    <t>云溪区教育体育局</t>
  </si>
  <si>
    <t>义务教育阶段学校空调安装及电改项目</t>
  </si>
  <si>
    <t>406001</t>
  </si>
  <si>
    <t>云溪区公路建设和养护中心</t>
  </si>
  <si>
    <t>临湖公路（云溪段）沿线环境整治项目建设资金1000万元、
洗马南路提质改造项目工程款800万元</t>
  </si>
  <si>
    <t>二、</t>
  </si>
  <si>
    <t>901001</t>
  </si>
  <si>
    <t>湖南绿色化工产业园管委会</t>
  </si>
  <si>
    <t>园区配套设施建设</t>
  </si>
  <si>
    <t>401001</t>
  </si>
  <si>
    <t>云溪区住房和城乡建设局</t>
  </si>
  <si>
    <t>文苑农贸市场建设</t>
  </si>
  <si>
    <t>206002</t>
  </si>
  <si>
    <t>云溪区人民医院</t>
  </si>
  <si>
    <t>医疗应急救助及配套项目建设</t>
  </si>
  <si>
    <t>表24</t>
  </si>
  <si>
    <t>2022年度地方政府债券还本付息预算表</t>
  </si>
  <si>
    <t>地方政府债券还本</t>
  </si>
  <si>
    <t>地方政府付息</t>
  </si>
  <si>
    <t>表25</t>
  </si>
  <si>
    <t>2022年云溪区一般预算“三公”经费预算表</t>
  </si>
  <si>
    <t>2022年预算数</t>
  </si>
  <si>
    <t>合   计</t>
  </si>
  <si>
    <t>因公出国（境）费</t>
  </si>
  <si>
    <t>公务用车购置及运行费</t>
  </si>
  <si>
    <t>公务接待费</t>
  </si>
  <si>
    <t>公务用车购置费</t>
  </si>
  <si>
    <t>公务用车运行费</t>
  </si>
  <si>
    <r>
      <rPr>
        <sz val="12"/>
        <color rgb="FF000000"/>
        <rFont val="宋体"/>
        <charset val="134"/>
      </rPr>
      <t xml:space="preserve">    根据上级和区政府部署安排，经区财政局汇总，云溪区行政单位（含参照公务员法管理的事业单位）、事业单位和其他单位使用当年一般公共预算拨款（包括一般公共预算经费拨款和纳入一般公共预算管理的非税收入）安排的2022年“三公”经费预算为475.28万元，比上年增加85.08万元，</t>
    </r>
    <r>
      <rPr>
        <sz val="12"/>
        <rFont val="宋体"/>
        <charset val="134"/>
      </rPr>
      <t xml:space="preserve">同比上升21.8% </t>
    </r>
    <r>
      <rPr>
        <sz val="12"/>
        <color rgb="FF000000"/>
        <rFont val="宋体"/>
        <charset val="134"/>
      </rPr>
      <t>，其中：公务接待费237.28万元，比上年减少2.92万元，同比下降1.22%；因公出国（境）费0万元，与上年持平；公务用车购置及运行费238万元(公务用车购置费88万元、公务用车运行费150万元），比上年增加88万元，同比上升58.67%。主要原因是我区机关事务中心公务用车车辆老旧影响正常运转，需购置新车，因此公务用车购置费增加。</t>
    </r>
  </si>
  <si>
    <t>表26</t>
  </si>
  <si>
    <r>
      <rPr>
        <b/>
        <sz val="24"/>
        <rFont val="方正小标宋简体"/>
        <charset val="134"/>
      </rPr>
      <t>2022年度岳阳市云溪区预算绩效管理工作方案</t>
    </r>
    <r>
      <rPr>
        <b/>
        <sz val="24"/>
        <rFont val="宋体"/>
        <charset val="134"/>
        <scheme val="minor"/>
      </rPr>
      <t xml:space="preserve">
</t>
    </r>
  </si>
  <si>
    <r>
      <rPr>
        <sz val="16"/>
        <rFont val="宋体"/>
        <charset val="134"/>
      </rPr>
      <t xml:space="preserve">    2022年是《岳阳市云溪区预算绩效管理实施办法》实施推进年，根据省、市、区全面实施预算绩效管理总体目标任务，结合我区实际，制定本工作方案。
    </t>
    </r>
    <r>
      <rPr>
        <b/>
        <sz val="16"/>
        <rFont val="宋体"/>
        <charset val="134"/>
      </rPr>
      <t>一、工作目标</t>
    </r>
    <r>
      <rPr>
        <sz val="16"/>
        <rFont val="宋体"/>
        <charset val="134"/>
      </rPr>
      <t xml:space="preserve">
    贯彻落实《岳阳市云溪区预算绩效管理实施办法》,筑牢绩效管理工作基础，硬化绩效管理责任约束，强化财审联动，主动接受人大监督，推动绩效管理扩面提质，财政资源配置效率和使用效益进一步提高，力争到2022年底基本建成全区全方位、全过程、全覆盖的预算绩效管理体系。
    </t>
    </r>
    <r>
      <rPr>
        <b/>
        <sz val="16"/>
        <rFont val="宋体"/>
        <charset val="134"/>
      </rPr>
      <t>二、工作内容</t>
    </r>
    <r>
      <rPr>
        <sz val="16"/>
        <rFont val="宋体"/>
        <charset val="134"/>
      </rPr>
      <t xml:space="preserve">
    </t>
    </r>
    <r>
      <rPr>
        <b/>
        <sz val="16"/>
        <rFont val="宋体"/>
        <charset val="134"/>
      </rPr>
      <t>（一）加强绩效目标管理（全年）</t>
    </r>
    <r>
      <rPr>
        <sz val="16"/>
        <rFont val="宋体"/>
        <charset val="134"/>
      </rPr>
      <t xml:space="preserve">
    前移绩效管理关口，试点拓展推进事前绩效评估,做优绩效目标管理，力求预算绩效目标与预算编制同步运行。
    1.绩效目标申报审核（2021年10-12月）
    2022年度预算绩效目标申报与审核，已于2021年11月份与部门预算编制同步启动。财政部门组织对预算绩效目标申报的跟踪审核，并指导录入预算一体化系统，必要时应组织第三方对新增重大政策和项目、基建投资项目独立开展事前绩效评估与绩效目标跟踪评价，申报质量及评价结果将作为预算编制依据。
    2.绩效目标批复与公开（1-6月）
    试点向人大报送2022年度一般公共预算编制所涉及的专项支出预算绩效目标编制(草案)。待2022年度部门预算经市人大审查批准后，对标“四本”预算涉及的所有预算绩效目标与预算同步批复。预算单位在公开部门预决算时，应同步公开重点支出项目绩效目标。
    </t>
    </r>
    <r>
      <rPr>
        <b/>
        <sz val="16"/>
        <rFont val="宋体"/>
        <charset val="134"/>
      </rPr>
      <t>（二）实施绩效跟踪监控（全年）</t>
    </r>
    <r>
      <rPr>
        <sz val="16"/>
        <rFont val="宋体"/>
        <charset val="134"/>
      </rPr>
      <t xml:space="preserve">
    围绕绩效目标的实现程度和预算执行的时效性，对资金绩效运行情况实行“双监控”,实施部门整体和项目支出绩效监控全覆盖，发现问题偏差应给予及时纠正。
    1.部门绩效运行监控（5-11月）
    预算单位自行开展部门整体支出和项目支出绩效运行监控。并将9月底的监控情况及时向财政部门报送绩效监控表，其中部门整体支出和30万以上项目支出需要报送纸质档监控表。
    2.重点绩效跟踪监控（9-12月）
    财政部门组织对预算单位报送的绩效运行监控情况，按监控节点进行审核和汇总，并选取部分重点支出的政策与项目委托第三方进行重点绩效监控，监控情况并入年度本级综合绩效评价报告，并督导将其监控结果与预算进度安排挂钩。
    </t>
    </r>
    <r>
      <rPr>
        <b/>
        <sz val="16"/>
        <rFont val="宋体"/>
        <charset val="134"/>
      </rPr>
      <t>（三）财政支出绩效评价（4-12月）</t>
    </r>
    <r>
      <rPr>
        <sz val="16"/>
        <rFont val="宋体"/>
        <charset val="134"/>
      </rPr>
      <t xml:space="preserve">
    财政支出绩效评价与预决算同步实施，全面考量所有财政资金使用的产出和效益。
    1.预算单位绩效自评（3-6月）
    预算单位组织对2021年度部门整体支出和30万元以上项目支出开展绩效自评，撰写自评报告。自评范围应覆盖本级及上级转移支付资金（如省级涉粮资金、海绵城市建设示范补助资金等）；自评材料及附件应于7月15日前报送区财政部门审核。预算单位应于7月31日前将自评报告在政府门户网站专栏公开。
    2.财政重点绩效评价（6-12月）
    财政重点绩效评价将“扩面提质”再升级，应对标省、市考核要求，延伸择选涉粮资金、民生保障与财政奖补资金、政府债务以及涉及社会关注等重点支出项目。于3月底前将重点绩效评价选项（草案）报同级政府审定；6月底前按程序组织第三方开展现场绩效评价；11月底前完成绩效评价报告，并归集整编2022年度本级财政支出绩效评价工作情况综合报告，上报同级政府、人大及上级主管部门。
    </t>
    </r>
    <r>
      <rPr>
        <b/>
        <sz val="16"/>
        <rFont val="宋体"/>
        <charset val="134"/>
      </rPr>
      <t>（四）强化评价结果应用（全年）</t>
    </r>
    <r>
      <rPr>
        <sz val="16"/>
        <rFont val="宋体"/>
        <charset val="134"/>
      </rPr>
      <t xml:space="preserve">
    绩效评价有结果，评价结果有应用，是绩效管理实施关键，是全面实施预算绩效管理的责任落脚点。
    1.落实评价结果应用整改机制（1-5月）
    严格按照《岳阳市云溪区预算绩效管理实施办法》要求,健全绩效评价结果反馈和绩效问题整改主体责任机制。区财政局将协同区审计局、驻局纪检组“三组合”成立整改跟踪督导组，对标2021年绩效评价报告反馈的问题点，逐一反馈、回头看，再问效。
    2.落实绩效评价结果公开机制（1-6月）
    按照“谁花钱谁担责、谁实施谁公开”原则，预算部门应针对2021年度绩效自评、监控和绩效评价发现的问题进行整改，评价结果及整改应用情况随部门决算同步公开。财政部门应归集上报的年度绩效评价结果及应用整改情况的报告，在政府网站及时公开，做到“非涉密、全公开”，主动接受社会公众监督。
    3.落实与预算安排相结合机制（1-12月）
    进一步完善绩效评价结果与预算安排相结合机制，对绩效好的政策和项目原则上优先保障，对绩效一般的政策和项目督促整改，对低效无效资金一律削减或取消，对长期沉淀的资金一律收回。
    4.落实省市区政府绩效考评机制（12月底）
    进一步深化预算绩效管理和政府绩效评估有机结合机制。做好2022年省综合绩效评估对接工作，完善区直预算部门和区委、区政府有关绩效管理考核指标。各区直预算部门与区财政局应在12月底前，按绩效考评要求向区财政局报送年度绩效总结与佐证材料。区财政局将对标采集的考评数据上报区绩效办，并提请对前期绩效管理考评低效单位实施整改问责机制。
    5.落实财政审计协同联动机制（全年）
    结合区审计局年度审计计划，商定重点选项开展绩效评价，并将绩效管理作为年度审计重点内容,实时开展财审联合行动。针对绩效管理实施过程中发现的问题，财审协同交流成果互用，实现数据和信息共享。
    </t>
    </r>
    <r>
      <rPr>
        <b/>
        <sz val="16"/>
        <rFont val="宋体"/>
        <charset val="134"/>
      </rPr>
      <t>三、工作要求</t>
    </r>
    <r>
      <rPr>
        <sz val="16"/>
        <rFont val="宋体"/>
        <charset val="134"/>
      </rPr>
      <t xml:space="preserve">
    1.持续推进。坚持以绩效目标为龙头、执行监控为支撑、结果应用为核心，全面构建预算绩效管理问效闭环。实施环节所涉及的事前绩效评估、绩效目标管理、绩效运行监控、绩效评价及其结果应用等系列常态化工作，将按照省市区相关制度及明确的规定动作要求，分步骤对点对标执行。所有政府采购项目应按要求在系统中填报绩效目标和自评。
    2.责任落实。各预算单位应进一步提高对全面实施预算绩效管理的重要性认识，切实担负全面绩效管理组织责任，发挥绩效管理主体作用；加强在人员、机构和经费方面的基础保障，优化工作流程，强化标准引领，确保全面预算绩效管理延伸至资金使用终端。
</t>
    </r>
  </si>
  <si>
    <t>表27</t>
  </si>
  <si>
    <t>2022年云溪区财政衔接推进乡村振兴资金网站公示一览表</t>
  </si>
  <si>
    <t>网站名称</t>
  </si>
  <si>
    <t>公示日期</t>
  </si>
  <si>
    <t>文号</t>
  </si>
  <si>
    <t>类型</t>
  </si>
  <si>
    <t>公示事项</t>
  </si>
  <si>
    <t>网址列表</t>
  </si>
  <si>
    <t>岳阳市云溪区政府门户网</t>
  </si>
  <si>
    <t>2021.09.03</t>
  </si>
  <si>
    <t>岳云财联发【2021】1号</t>
  </si>
  <si>
    <t>政策文件</t>
  </si>
  <si>
    <t>区财政局区乡村振兴局关于印发《云溪区财政衔接推进乡村振兴补助资金管理办法》的通知</t>
  </si>
  <si>
    <t>http://www.yunxiqu.gov.cn/43263/43266/43289/content_1875371.html</t>
  </si>
  <si>
    <t>2022.1.28</t>
  </si>
  <si>
    <t>岳云振局发【2022】2号</t>
  </si>
  <si>
    <t>区乡村振兴局关于下达2022年度中央财政衔接推进乡村振兴补助资金项目计划的通知</t>
  </si>
  <si>
    <t>http://www.yunxiqu.gov.cn/38965/39034/39035/39058/41905/42301/content_1928788.html</t>
  </si>
  <si>
    <t>2022.01.13</t>
  </si>
  <si>
    <t>岳财预【2022】4号</t>
  </si>
  <si>
    <t>关于下达2022年中央财政衔接推进乡村振兴补助资金</t>
  </si>
  <si>
    <t>http://www.yunxiqu.gov.cn/38965/39034/39035/39047/41773/42063/content_1910176.html</t>
  </si>
  <si>
    <t>2022.01.10</t>
  </si>
  <si>
    <t>年初预算</t>
  </si>
  <si>
    <t>2022年区本级乡村振兴衔接配套资金预算表</t>
  </si>
  <si>
    <t>http://www.yunxiqu.gov.cn/38965/39034/39035/39047/41773/42063/content_1933909.html</t>
  </si>
  <si>
    <t>合    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</si>
</sst>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 numFmtId="180" formatCode="#,##0.00_ "/>
    <numFmt numFmtId="181" formatCode="#,##0_ "/>
    <numFmt numFmtId="182" formatCode="#,##0.00_ ;\-#,##0.00;;"/>
    <numFmt numFmtId="183" formatCode="0_);[Red]\(0\)"/>
  </numFmts>
  <fonts count="101">
    <font>
      <sz val="12"/>
      <name val="宋体"/>
      <charset val="134"/>
    </font>
    <font>
      <sz val="11"/>
      <color theme="1"/>
      <name val="宋体"/>
      <charset val="134"/>
      <scheme val="minor"/>
    </font>
    <font>
      <b/>
      <sz val="22"/>
      <color theme="1"/>
      <name val="宋体"/>
      <charset val="134"/>
      <scheme val="minor"/>
    </font>
    <font>
      <b/>
      <sz val="11"/>
      <color theme="1"/>
      <name val="宋体"/>
      <charset val="134"/>
      <scheme val="minor"/>
    </font>
    <font>
      <b/>
      <sz val="12"/>
      <color theme="1"/>
      <name val="宋体"/>
      <charset val="134"/>
      <scheme val="minor"/>
    </font>
    <font>
      <sz val="10"/>
      <color theme="1"/>
      <name val="宋体"/>
      <charset val="134"/>
      <scheme val="minor"/>
    </font>
    <font>
      <u/>
      <sz val="12"/>
      <color theme="10"/>
      <name val="宋体"/>
      <charset val="134"/>
    </font>
    <font>
      <sz val="9"/>
      <name val="宋体"/>
      <charset val="134"/>
      <scheme val="minor"/>
    </font>
    <font>
      <u/>
      <sz val="12"/>
      <color rgb="FF800080"/>
      <name val="宋体"/>
      <charset val="134"/>
    </font>
    <font>
      <u/>
      <sz val="11"/>
      <color rgb="FF800080"/>
      <name val="宋体"/>
      <charset val="0"/>
      <scheme val="minor"/>
    </font>
    <font>
      <u/>
      <sz val="11"/>
      <color rgb="FF0000FF"/>
      <name val="宋体"/>
      <charset val="0"/>
      <scheme val="minor"/>
    </font>
    <font>
      <b/>
      <sz val="18"/>
      <name val="宋体"/>
      <charset val="134"/>
      <scheme val="minor"/>
    </font>
    <font>
      <sz val="16"/>
      <name val="宋体"/>
      <charset val="134"/>
    </font>
    <font>
      <b/>
      <sz val="24"/>
      <name val="方正小标宋简体"/>
      <charset val="134"/>
    </font>
    <font>
      <b/>
      <sz val="18"/>
      <color theme="1"/>
      <name val="宋体"/>
      <charset val="134"/>
    </font>
    <font>
      <sz val="12"/>
      <name val="宋体"/>
      <charset val="134"/>
      <scheme val="minor"/>
    </font>
    <font>
      <sz val="12"/>
      <color rgb="FF000000"/>
      <name val="宋体"/>
      <charset val="134"/>
    </font>
    <font>
      <sz val="12"/>
      <color indexed="8"/>
      <name val="宋体"/>
      <charset val="134"/>
    </font>
    <font>
      <b/>
      <sz val="18"/>
      <color theme="1"/>
      <name val="宋体"/>
      <charset val="134"/>
      <scheme val="minor"/>
    </font>
    <font>
      <sz val="11"/>
      <name val="宋体"/>
      <charset val="134"/>
    </font>
    <font>
      <b/>
      <sz val="12"/>
      <name val="宋体"/>
      <charset val="134"/>
    </font>
    <font>
      <sz val="12"/>
      <color indexed="10"/>
      <name val="宋体"/>
      <charset val="134"/>
    </font>
    <font>
      <sz val="20"/>
      <name val="黑体"/>
      <charset val="134"/>
    </font>
    <font>
      <b/>
      <sz val="20"/>
      <name val="仿宋_GB2312"/>
      <charset val="134"/>
    </font>
    <font>
      <sz val="10"/>
      <name val="宋体"/>
      <charset val="134"/>
    </font>
    <font>
      <b/>
      <sz val="11"/>
      <name val="宋体"/>
      <charset val="134"/>
    </font>
    <font>
      <b/>
      <sz val="11"/>
      <name val="Times New Roman"/>
      <charset val="134"/>
    </font>
    <font>
      <b/>
      <sz val="20"/>
      <color theme="1"/>
      <name val="宋体"/>
      <charset val="134"/>
    </font>
    <font>
      <sz val="11"/>
      <color indexed="8"/>
      <name val="宋体"/>
      <charset val="134"/>
    </font>
    <font>
      <sz val="24"/>
      <color indexed="8"/>
      <name val="方正小标宋简体"/>
      <charset val="134"/>
    </font>
    <font>
      <sz val="24"/>
      <name val="方正小标宋简体"/>
      <charset val="134"/>
    </font>
    <font>
      <sz val="12"/>
      <color indexed="8"/>
      <name val="Arial Narrow"/>
      <charset val="0"/>
    </font>
    <font>
      <sz val="14"/>
      <name val="宋体"/>
      <charset val="134"/>
    </font>
    <font>
      <sz val="12"/>
      <name val="黑体"/>
      <charset val="134"/>
    </font>
    <font>
      <sz val="11"/>
      <name val="黑体"/>
      <charset val="134"/>
    </font>
    <font>
      <sz val="11"/>
      <color indexed="8"/>
      <name val="宋体"/>
      <charset val="1"/>
      <scheme val="minor"/>
    </font>
    <font>
      <b/>
      <sz val="15"/>
      <name val="微软雅黑"/>
      <charset val="134"/>
    </font>
    <font>
      <sz val="9"/>
      <name val="SimSun"/>
      <charset val="134"/>
    </font>
    <font>
      <sz val="12"/>
      <name val="SimSun"/>
      <charset val="134"/>
    </font>
    <font>
      <sz val="11"/>
      <name val="SimSun"/>
      <charset val="134"/>
    </font>
    <font>
      <b/>
      <sz val="9"/>
      <name val="宋体"/>
      <charset val="134"/>
    </font>
    <font>
      <b/>
      <sz val="12"/>
      <name val="Times New Roman"/>
      <charset val="134"/>
    </font>
    <font>
      <sz val="12"/>
      <name val="Times New Roman"/>
      <charset val="134"/>
    </font>
    <font>
      <sz val="11"/>
      <name val="Times New Roman"/>
      <charset val="134"/>
    </font>
    <font>
      <b/>
      <sz val="11"/>
      <name val="黑体"/>
      <charset val="134"/>
    </font>
    <font>
      <b/>
      <sz val="18"/>
      <name val="宋体"/>
      <charset val="134"/>
    </font>
    <font>
      <b/>
      <sz val="10"/>
      <name val="宋体"/>
      <charset val="134"/>
    </font>
    <font>
      <sz val="10"/>
      <name val="Times New Roman"/>
      <charset val="134"/>
    </font>
    <font>
      <b/>
      <sz val="11"/>
      <color theme="1"/>
      <name val="黑体"/>
      <charset val="134"/>
    </font>
    <font>
      <b/>
      <sz val="10"/>
      <name val="Times New Roman"/>
      <charset val="134"/>
    </font>
    <font>
      <b/>
      <sz val="11"/>
      <name val="宋体"/>
      <charset val="134"/>
      <scheme val="minor"/>
    </font>
    <font>
      <sz val="11"/>
      <name val="宋体"/>
      <charset val="134"/>
      <scheme val="minor"/>
    </font>
    <font>
      <sz val="11"/>
      <color rgb="FFFF0000"/>
      <name val="宋体"/>
      <charset val="134"/>
      <scheme val="minor"/>
    </font>
    <font>
      <b/>
      <sz val="24"/>
      <name val="宋体"/>
      <charset val="134"/>
    </font>
    <font>
      <sz val="15"/>
      <name val="黑体"/>
      <charset val="134"/>
    </font>
    <font>
      <sz val="15"/>
      <name val="仿宋_GB2312"/>
      <charset val="134"/>
    </font>
    <font>
      <sz val="9"/>
      <name val="宋体"/>
      <charset val="134"/>
    </font>
    <font>
      <sz val="11"/>
      <color theme="1"/>
      <name val="宋体"/>
      <charset val="0"/>
      <scheme val="minor"/>
    </font>
    <font>
      <b/>
      <sz val="11"/>
      <color indexed="63"/>
      <name val="宋体"/>
      <charset val="134"/>
    </font>
    <font>
      <sz val="11"/>
      <color indexed="52"/>
      <name val="宋体"/>
      <charset val="134"/>
    </font>
    <font>
      <sz val="11"/>
      <color indexed="9"/>
      <name val="宋体"/>
      <charset val="134"/>
    </font>
    <font>
      <sz val="11"/>
      <color rgb="FF3F3F76"/>
      <name val="宋体"/>
      <charset val="0"/>
      <scheme val="minor"/>
    </font>
    <font>
      <sz val="11"/>
      <color rgb="FF9C0006"/>
      <name val="宋体"/>
      <charset val="0"/>
      <scheme val="minor"/>
    </font>
    <font>
      <sz val="11"/>
      <color indexed="17"/>
      <name val="宋体"/>
      <charset val="134"/>
    </font>
    <font>
      <sz val="11"/>
      <color theme="0"/>
      <name val="宋体"/>
      <charset val="0"/>
      <scheme val="minor"/>
    </font>
    <font>
      <sz val="12"/>
      <color indexed="20"/>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0"/>
      <name val="Helv"/>
      <charset val="134"/>
    </font>
    <font>
      <b/>
      <sz val="11"/>
      <color indexed="56"/>
      <name val="宋体"/>
      <charset val="134"/>
    </font>
    <font>
      <sz val="10"/>
      <name val="Geneva"/>
      <charset val="134"/>
    </font>
    <font>
      <sz val="11"/>
      <color indexed="17"/>
      <name val="Tahoma"/>
      <charset val="134"/>
    </font>
    <font>
      <sz val="11"/>
      <color indexed="20"/>
      <name val="宋体"/>
      <charset val="134"/>
    </font>
    <font>
      <b/>
      <sz val="10"/>
      <name val="Arial"/>
      <charset val="134"/>
    </font>
    <font>
      <sz val="10"/>
      <color indexed="8"/>
      <name val="Arial"/>
      <charset val="134"/>
    </font>
    <font>
      <b/>
      <sz val="13"/>
      <color indexed="56"/>
      <name val="宋体"/>
      <charset val="134"/>
    </font>
    <font>
      <b/>
      <sz val="15"/>
      <color indexed="56"/>
      <name val="宋体"/>
      <charset val="134"/>
    </font>
    <font>
      <b/>
      <sz val="18"/>
      <color indexed="56"/>
      <name val="宋体"/>
      <charset val="134"/>
    </font>
    <font>
      <sz val="11"/>
      <color indexed="60"/>
      <name val="宋体"/>
      <charset val="134"/>
    </font>
    <font>
      <sz val="11"/>
      <color indexed="62"/>
      <name val="宋体"/>
      <charset val="134"/>
    </font>
    <font>
      <sz val="12"/>
      <color indexed="17"/>
      <name val="宋体"/>
      <charset val="134"/>
    </font>
    <font>
      <b/>
      <sz val="11"/>
      <color indexed="8"/>
      <name val="宋体"/>
      <charset val="134"/>
    </font>
    <font>
      <sz val="10"/>
      <name val="Arial"/>
      <charset val="134"/>
    </font>
    <font>
      <b/>
      <sz val="11"/>
      <color indexed="52"/>
      <name val="宋体"/>
      <charset val="134"/>
    </font>
    <font>
      <sz val="11"/>
      <color indexed="10"/>
      <name val="宋体"/>
      <charset val="134"/>
    </font>
    <font>
      <b/>
      <sz val="24"/>
      <name val="宋体"/>
      <charset val="134"/>
      <scheme val="minor"/>
    </font>
    <font>
      <b/>
      <sz val="16"/>
      <name val="宋体"/>
      <charset val="134"/>
    </font>
  </fonts>
  <fills count="60">
    <fill>
      <patternFill patternType="none"/>
    </fill>
    <fill>
      <patternFill patternType="gray125"/>
    </fill>
    <fill>
      <patternFill patternType="solid">
        <fgColor theme="0" tint="-0.15"/>
        <bgColor indexed="64"/>
      </patternFill>
    </fill>
    <fill>
      <patternFill patternType="solid">
        <fgColor indexed="9"/>
        <bgColor indexed="64"/>
      </patternFill>
    </fill>
    <fill>
      <patternFill patternType="solid">
        <fgColor theme="8" tint="0.799890133365886"/>
        <bgColor indexed="64"/>
      </patternFill>
    </fill>
    <fill>
      <patternFill patternType="solid">
        <fgColor theme="0" tint="-0.25"/>
        <bgColor indexed="64"/>
      </patternFill>
    </fill>
    <fill>
      <patternFill patternType="solid">
        <fgColor theme="0" tint="-0.5"/>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2"/>
        <bgColor indexed="64"/>
      </patternFill>
    </fill>
    <fill>
      <patternFill patternType="solid">
        <fgColor theme="6" tint="0.399975585192419"/>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36"/>
        <bgColor indexed="64"/>
      </patternFill>
    </fill>
    <fill>
      <patternFill patternType="solid">
        <fgColor indexed="49"/>
        <bgColor indexed="64"/>
      </patternFill>
    </fill>
    <fill>
      <patternFill patternType="solid">
        <fgColor indexed="51"/>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
      <patternFill patternType="solid">
        <fgColor indexed="6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indexed="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1889">
    <xf numFmtId="0" fontId="0" fillId="0" borderId="0"/>
    <xf numFmtId="0" fontId="0" fillId="0" borderId="0">
      <alignment vertical="center"/>
    </xf>
    <xf numFmtId="42" fontId="1"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56" fillId="0" borderId="0">
      <alignment vertical="center"/>
    </xf>
    <xf numFmtId="0" fontId="0" fillId="0" borderId="0"/>
    <xf numFmtId="0" fontId="57" fillId="7" borderId="0" applyNumberFormat="0" applyBorder="0" applyAlignment="0" applyProtection="0">
      <alignment vertical="center"/>
    </xf>
    <xf numFmtId="0" fontId="58" fillId="8" borderId="23" applyNumberFormat="0" applyAlignment="0" applyProtection="0">
      <alignment vertical="center"/>
    </xf>
    <xf numFmtId="0" fontId="0" fillId="0" borderId="0"/>
    <xf numFmtId="0" fontId="0" fillId="0" borderId="0"/>
    <xf numFmtId="0" fontId="0" fillId="0" borderId="0">
      <alignment vertical="center"/>
    </xf>
    <xf numFmtId="0" fontId="59" fillId="0" borderId="24" applyNumberFormat="0" applyFill="0" applyAlignment="0" applyProtection="0">
      <alignment vertical="center"/>
    </xf>
    <xf numFmtId="0" fontId="28" fillId="9" borderId="0" applyNumberFormat="0" applyBorder="0" applyAlignment="0" applyProtection="0">
      <alignment vertical="center"/>
    </xf>
    <xf numFmtId="0" fontId="0" fillId="0" borderId="0"/>
    <xf numFmtId="0" fontId="60" fillId="10" borderId="0" applyNumberFormat="0" applyBorder="0" applyAlignment="0" applyProtection="0">
      <alignment vertical="center"/>
    </xf>
    <xf numFmtId="0" fontId="61" fillId="11"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44" fontId="1"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1" fontId="1" fillId="0" borderId="0" applyFont="0" applyFill="0" applyBorder="0" applyAlignment="0" applyProtection="0">
      <alignment vertical="center"/>
    </xf>
    <xf numFmtId="0" fontId="0" fillId="0" borderId="0"/>
    <xf numFmtId="0" fontId="0" fillId="0" borderId="0"/>
    <xf numFmtId="0" fontId="57"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0" fillId="0" borderId="0">
      <alignment vertical="center"/>
    </xf>
    <xf numFmtId="0" fontId="0" fillId="0" borderId="0">
      <alignment vertical="center"/>
    </xf>
    <xf numFmtId="43" fontId="1" fillId="0" borderId="0" applyFont="0" applyFill="0" applyBorder="0" applyAlignment="0" applyProtection="0">
      <alignment vertical="center"/>
    </xf>
    <xf numFmtId="0" fontId="0" fillId="0" borderId="0">
      <alignment vertical="center"/>
    </xf>
    <xf numFmtId="0" fontId="64" fillId="15" borderId="0" applyNumberFormat="0" applyBorder="0" applyAlignment="0" applyProtection="0">
      <alignment vertical="center"/>
    </xf>
    <xf numFmtId="0" fontId="0" fillId="0" borderId="0">
      <alignment vertical="center"/>
    </xf>
    <xf numFmtId="0" fontId="0" fillId="0" borderId="0"/>
    <xf numFmtId="0" fontId="60" fillId="16" borderId="0" applyNumberFormat="0" applyBorder="0" applyAlignment="0" applyProtection="0">
      <alignment vertical="center"/>
    </xf>
    <xf numFmtId="0" fontId="0" fillId="0" borderId="0"/>
    <xf numFmtId="0" fontId="6" fillId="0" borderId="0" applyNumberFormat="0" applyFill="0" applyBorder="0" applyAlignment="0" applyProtection="0"/>
    <xf numFmtId="0" fontId="0" fillId="0" borderId="0"/>
    <xf numFmtId="0" fontId="0" fillId="0" borderId="0">
      <alignment vertical="center"/>
    </xf>
    <xf numFmtId="9" fontId="1" fillId="0" borderId="0" applyFont="0" applyFill="0" applyBorder="0" applyAlignment="0" applyProtection="0">
      <alignment vertical="center"/>
    </xf>
    <xf numFmtId="0" fontId="0" fillId="0" borderId="0"/>
    <xf numFmtId="0" fontId="65" fillId="17" borderId="0" applyNumberFormat="0" applyBorder="0" applyAlignment="0" applyProtection="0">
      <alignment vertical="center"/>
    </xf>
    <xf numFmtId="0" fontId="9" fillId="0" borderId="0" applyNumberFormat="0" applyFill="0" applyBorder="0" applyAlignment="0" applyProtection="0">
      <alignment vertical="center"/>
    </xf>
    <xf numFmtId="0" fontId="60" fillId="18" borderId="0" applyNumberFormat="0" applyBorder="0" applyAlignment="0" applyProtection="0">
      <alignment vertical="center"/>
    </xf>
    <xf numFmtId="0" fontId="0" fillId="0" borderId="0">
      <alignment vertical="center"/>
    </xf>
    <xf numFmtId="0" fontId="1" fillId="19" borderId="26"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64" fillId="20" borderId="0" applyNumberFormat="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68" fillId="0" borderId="0" applyNumberFormat="0" applyFill="0" applyBorder="0" applyAlignment="0" applyProtection="0">
      <alignment vertical="center"/>
    </xf>
    <xf numFmtId="0" fontId="60" fillId="18"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0" fillId="0" borderId="0"/>
    <xf numFmtId="0" fontId="0" fillId="0" borderId="0">
      <alignment vertical="center"/>
    </xf>
    <xf numFmtId="0" fontId="71" fillId="0" borderId="27" applyNumberFormat="0" applyFill="0" applyAlignment="0" applyProtection="0">
      <alignment vertical="center"/>
    </xf>
    <xf numFmtId="0" fontId="0" fillId="0" borderId="0"/>
    <xf numFmtId="0" fontId="72" fillId="0" borderId="27" applyNumberFormat="0" applyFill="0" applyAlignment="0" applyProtection="0">
      <alignment vertical="center"/>
    </xf>
    <xf numFmtId="0" fontId="0" fillId="0" borderId="0"/>
    <xf numFmtId="0" fontId="0" fillId="0" borderId="0">
      <alignment vertical="center"/>
    </xf>
    <xf numFmtId="0" fontId="64" fillId="21" borderId="0" applyNumberFormat="0" applyBorder="0" applyAlignment="0" applyProtection="0">
      <alignment vertical="center"/>
    </xf>
    <xf numFmtId="0" fontId="73" fillId="17" borderId="0" applyNumberFormat="0" applyBorder="0" applyAlignment="0" applyProtection="0">
      <alignment vertical="center"/>
    </xf>
    <xf numFmtId="0" fontId="66" fillId="0" borderId="28" applyNumberFormat="0" applyFill="0" applyAlignment="0" applyProtection="0">
      <alignment vertical="center"/>
    </xf>
    <xf numFmtId="0" fontId="0" fillId="0" borderId="0"/>
    <xf numFmtId="0" fontId="0" fillId="0" borderId="0">
      <alignment vertical="center"/>
    </xf>
    <xf numFmtId="0" fontId="64" fillId="22" borderId="0" applyNumberFormat="0" applyBorder="0" applyAlignment="0" applyProtection="0">
      <alignment vertical="center"/>
    </xf>
    <xf numFmtId="0" fontId="74" fillId="23" borderId="29" applyNumberFormat="0" applyAlignment="0" applyProtection="0">
      <alignment vertical="center"/>
    </xf>
    <xf numFmtId="0" fontId="63" fillId="14" borderId="0" applyNumberFormat="0" applyBorder="0" applyAlignment="0" applyProtection="0">
      <alignment vertical="center"/>
    </xf>
    <xf numFmtId="0" fontId="0" fillId="0" borderId="0"/>
    <xf numFmtId="0" fontId="75" fillId="23"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6" fillId="24" borderId="30" applyNumberFormat="0" applyAlignment="0" applyProtection="0">
      <alignment vertical="center"/>
    </xf>
    <xf numFmtId="0" fontId="0" fillId="0" borderId="0">
      <alignment vertical="center"/>
    </xf>
    <xf numFmtId="0" fontId="0" fillId="0" borderId="0"/>
    <xf numFmtId="0" fontId="28" fillId="25" borderId="0" applyNumberFormat="0" applyBorder="0" applyAlignment="0" applyProtection="0">
      <alignment vertical="center"/>
    </xf>
    <xf numFmtId="0" fontId="0" fillId="0" borderId="0"/>
    <xf numFmtId="0" fontId="57" fillId="26" borderId="0" applyNumberFormat="0" applyBorder="0" applyAlignment="0" applyProtection="0">
      <alignment vertical="center"/>
    </xf>
    <xf numFmtId="0" fontId="64" fillId="27" borderId="0" applyNumberFormat="0" applyBorder="0" applyAlignment="0" applyProtection="0">
      <alignment vertical="center"/>
    </xf>
    <xf numFmtId="0" fontId="77" fillId="0" borderId="31" applyNumberFormat="0" applyFill="0" applyAlignment="0" applyProtection="0">
      <alignment vertical="center"/>
    </xf>
    <xf numFmtId="0" fontId="73" fillId="17" borderId="0" applyNumberFormat="0" applyBorder="0" applyAlignment="0" applyProtection="0">
      <alignment vertical="center"/>
    </xf>
    <xf numFmtId="0" fontId="0" fillId="0" borderId="0">
      <alignment vertical="center"/>
    </xf>
    <xf numFmtId="0" fontId="78" fillId="0" borderId="32"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79" fillId="28"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63" fillId="14" borderId="0" applyNumberFormat="0" applyBorder="0" applyAlignment="0" applyProtection="0">
      <alignment vertical="center"/>
    </xf>
    <xf numFmtId="0" fontId="80" fillId="29" borderId="0" applyNumberFormat="0" applyBorder="0" applyAlignment="0" applyProtection="0">
      <alignment vertical="center"/>
    </xf>
    <xf numFmtId="0" fontId="0" fillId="0" borderId="0"/>
    <xf numFmtId="0" fontId="0" fillId="0" borderId="0">
      <alignment vertical="center"/>
    </xf>
    <xf numFmtId="0" fontId="57" fillId="30" borderId="0" applyNumberFormat="0" applyBorder="0" applyAlignment="0" applyProtection="0">
      <alignment vertical="center"/>
    </xf>
    <xf numFmtId="0" fontId="0" fillId="0" borderId="0"/>
    <xf numFmtId="0" fontId="0" fillId="0" borderId="0"/>
    <xf numFmtId="0" fontId="81" fillId="31" borderId="33" applyNumberFormat="0" applyAlignment="0" applyProtection="0">
      <alignment vertical="center"/>
    </xf>
    <xf numFmtId="0" fontId="64" fillId="32" borderId="0" applyNumberFormat="0" applyBorder="0" applyAlignment="0" applyProtection="0">
      <alignment vertical="center"/>
    </xf>
    <xf numFmtId="0" fontId="57" fillId="33" borderId="0" applyNumberFormat="0" applyBorder="0" applyAlignment="0" applyProtection="0">
      <alignment vertical="center"/>
    </xf>
    <xf numFmtId="0" fontId="59" fillId="0" borderId="24"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28" fillId="25"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9" fillId="0" borderId="24"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57" fillId="36" borderId="0" applyNumberFormat="0" applyBorder="0" applyAlignment="0" applyProtection="0">
      <alignment vertical="center"/>
    </xf>
    <xf numFmtId="0" fontId="64" fillId="37" borderId="0" applyNumberFormat="0" applyBorder="0" applyAlignment="0" applyProtection="0">
      <alignment vertical="center"/>
    </xf>
    <xf numFmtId="0" fontId="0" fillId="0" borderId="0">
      <alignment vertical="center"/>
    </xf>
    <xf numFmtId="0" fontId="0" fillId="0" borderId="0">
      <alignment vertical="center"/>
    </xf>
    <xf numFmtId="0" fontId="64" fillId="38" borderId="0" applyNumberFormat="0" applyBorder="0" applyAlignment="0" applyProtection="0">
      <alignment vertical="center"/>
    </xf>
    <xf numFmtId="0" fontId="0" fillId="0" borderId="0">
      <alignment vertical="center"/>
    </xf>
    <xf numFmtId="0" fontId="57" fillId="39" borderId="0" applyNumberFormat="0" applyBorder="0" applyAlignment="0" applyProtection="0">
      <alignment vertical="center"/>
    </xf>
    <xf numFmtId="0" fontId="0" fillId="0" borderId="0"/>
    <xf numFmtId="0" fontId="57" fillId="4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4" fillId="41" borderId="0" applyNumberFormat="0" applyBorder="0" applyAlignment="0" applyProtection="0">
      <alignment vertical="center"/>
    </xf>
    <xf numFmtId="0" fontId="0" fillId="0" borderId="0">
      <alignment vertical="center"/>
    </xf>
    <xf numFmtId="0" fontId="57" fillId="4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64" fillId="43" borderId="0" applyNumberFormat="0" applyBorder="0" applyAlignment="0" applyProtection="0">
      <alignment vertical="center"/>
    </xf>
    <xf numFmtId="0" fontId="0" fillId="0" borderId="0"/>
    <xf numFmtId="0" fontId="0" fillId="0" borderId="0">
      <alignment vertical="center"/>
    </xf>
    <xf numFmtId="0" fontId="0" fillId="0" borderId="0"/>
    <xf numFmtId="0" fontId="64" fillId="44" borderId="0" applyNumberFormat="0" applyBorder="0" applyAlignment="0" applyProtection="0">
      <alignment vertical="center"/>
    </xf>
    <xf numFmtId="0" fontId="0" fillId="0" borderId="0"/>
    <xf numFmtId="0" fontId="28" fillId="14" borderId="0" applyNumberFormat="0" applyBorder="0" applyAlignment="0" applyProtection="0">
      <alignment vertical="center"/>
    </xf>
    <xf numFmtId="0" fontId="0" fillId="0" borderId="0">
      <alignment vertical="center"/>
    </xf>
    <xf numFmtId="0" fontId="63" fillId="14" borderId="0" applyNumberFormat="0" applyBorder="0" applyAlignment="0" applyProtection="0">
      <alignment vertical="center"/>
    </xf>
    <xf numFmtId="0" fontId="57" fillId="45" borderId="0" applyNumberFormat="0" applyBorder="0" applyAlignment="0" applyProtection="0">
      <alignment vertical="center"/>
    </xf>
    <xf numFmtId="0" fontId="0" fillId="0" borderId="0"/>
    <xf numFmtId="0" fontId="0" fillId="0" borderId="0">
      <alignment vertical="center"/>
    </xf>
    <xf numFmtId="0" fontId="64" fillId="46" borderId="0" applyNumberFormat="0" applyBorder="0" applyAlignment="0" applyProtection="0">
      <alignment vertical="center"/>
    </xf>
    <xf numFmtId="0" fontId="0" fillId="0" borderId="0"/>
    <xf numFmtId="0" fontId="28" fillId="17" borderId="0" applyNumberFormat="0" applyBorder="0" applyAlignment="0" applyProtection="0">
      <alignment vertical="center"/>
    </xf>
    <xf numFmtId="0" fontId="0" fillId="0" borderId="0">
      <alignment vertical="center"/>
    </xf>
    <xf numFmtId="0" fontId="0" fillId="0" borderId="0">
      <alignment vertical="center"/>
    </xf>
    <xf numFmtId="0" fontId="28" fillId="17" borderId="0" applyNumberFormat="0" applyBorder="0" applyAlignment="0" applyProtection="0">
      <alignment vertical="center"/>
    </xf>
    <xf numFmtId="0" fontId="82" fillId="0" borderId="0">
      <alignment vertical="center"/>
    </xf>
    <xf numFmtId="0" fontId="0" fillId="0" borderId="0"/>
    <xf numFmtId="0" fontId="0" fillId="0" borderId="0"/>
    <xf numFmtId="9" fontId="28" fillId="0" borderId="0" applyFont="0" applyFill="0" applyBorder="0" applyAlignment="0" applyProtection="0">
      <alignment vertical="center"/>
    </xf>
    <xf numFmtId="0" fontId="42" fillId="0" borderId="0">
      <alignment vertical="center"/>
    </xf>
    <xf numFmtId="0" fontId="0" fillId="0" borderId="0">
      <alignment vertical="center"/>
    </xf>
    <xf numFmtId="0" fontId="83" fillId="0" borderId="0" applyNumberFormat="0" applyFill="0" applyBorder="0" applyAlignment="0" applyProtection="0">
      <alignment vertical="center"/>
    </xf>
    <xf numFmtId="43" fontId="28" fillId="0" borderId="0" applyFont="0" applyFill="0" applyBorder="0" applyAlignment="0" applyProtection="0">
      <alignment vertical="center"/>
    </xf>
    <xf numFmtId="0" fontId="0" fillId="0" borderId="0">
      <alignment vertical="center"/>
    </xf>
    <xf numFmtId="0" fontId="42" fillId="0" borderId="0"/>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0" fillId="0" borderId="0">
      <alignment vertical="center"/>
    </xf>
    <xf numFmtId="0" fontId="0" fillId="0" borderId="0"/>
    <xf numFmtId="0" fontId="84" fillId="0" borderId="0"/>
    <xf numFmtId="0" fontId="0" fillId="0" borderId="0"/>
    <xf numFmtId="0" fontId="28" fillId="9" borderId="0" applyNumberFormat="0" applyBorder="0" applyAlignment="0" applyProtection="0">
      <alignment vertical="center"/>
    </xf>
    <xf numFmtId="0" fontId="82" fillId="0" borderId="0"/>
    <xf numFmtId="0" fontId="73" fillId="17" borderId="0" applyNumberFormat="0" applyBorder="0" applyAlignment="0" applyProtection="0">
      <alignment vertical="center"/>
    </xf>
    <xf numFmtId="0" fontId="85" fillId="14"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60" fillId="10" borderId="0" applyNumberFormat="0" applyBorder="0" applyAlignment="0" applyProtection="0">
      <alignment vertical="center"/>
    </xf>
    <xf numFmtId="0" fontId="86" fillId="17" borderId="0" applyNumberFormat="0" applyBorder="0" applyAlignment="0" applyProtection="0">
      <alignment vertical="center"/>
    </xf>
    <xf numFmtId="0" fontId="84" fillId="0" borderId="0">
      <alignment vertical="center"/>
    </xf>
    <xf numFmtId="0" fontId="0" fillId="0" borderId="0"/>
    <xf numFmtId="0" fontId="0" fillId="0" borderId="0">
      <alignment vertical="center"/>
    </xf>
    <xf numFmtId="0" fontId="28" fillId="9" borderId="0" applyNumberFormat="0" applyBorder="0" applyAlignment="0" applyProtection="0">
      <alignment vertical="center"/>
    </xf>
    <xf numFmtId="0" fontId="0" fillId="0" borderId="0">
      <alignment vertical="center"/>
    </xf>
    <xf numFmtId="0" fontId="0" fillId="0" borderId="0"/>
    <xf numFmtId="0" fontId="28" fillId="9" borderId="0" applyNumberFormat="0" applyBorder="0" applyAlignment="0" applyProtection="0">
      <alignment vertical="center"/>
    </xf>
    <xf numFmtId="0" fontId="0" fillId="0" borderId="0"/>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73" fillId="17"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28" fillId="14" borderId="0" applyNumberFormat="0" applyBorder="0" applyAlignment="0" applyProtection="0">
      <alignment vertical="center"/>
    </xf>
    <xf numFmtId="0" fontId="0" fillId="0" borderId="0">
      <alignment vertical="center"/>
    </xf>
    <xf numFmtId="0" fontId="0" fillId="0" borderId="0"/>
    <xf numFmtId="0" fontId="86" fillId="17"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0" fillId="0" borderId="0"/>
    <xf numFmtId="0" fontId="60" fillId="47" borderId="0" applyNumberFormat="0" applyBorder="0" applyAlignment="0" applyProtection="0">
      <alignment vertical="center"/>
    </xf>
    <xf numFmtId="0" fontId="0" fillId="0" borderId="0">
      <alignment vertical="center"/>
    </xf>
    <xf numFmtId="0" fontId="28" fillId="25" borderId="0" applyNumberFormat="0" applyBorder="0" applyAlignment="0" applyProtection="0">
      <alignment vertical="center"/>
    </xf>
    <xf numFmtId="0" fontId="0" fillId="0" borderId="0">
      <alignment vertical="center"/>
    </xf>
    <xf numFmtId="0" fontId="0" fillId="0" borderId="0"/>
    <xf numFmtId="0" fontId="28" fillId="25" borderId="0" applyNumberFormat="0" applyBorder="0" applyAlignment="0" applyProtection="0">
      <alignment vertical="center"/>
    </xf>
    <xf numFmtId="0" fontId="0" fillId="0" borderId="0">
      <alignment vertical="center"/>
    </xf>
    <xf numFmtId="0" fontId="0" fillId="0" borderId="0"/>
    <xf numFmtId="0" fontId="28" fillId="25" borderId="0" applyNumberFormat="0" applyBorder="0" applyAlignment="0" applyProtection="0">
      <alignment vertical="center"/>
    </xf>
    <xf numFmtId="0" fontId="0" fillId="0" borderId="0">
      <alignment vertical="center"/>
    </xf>
    <xf numFmtId="0" fontId="28" fillId="25" borderId="0" applyNumberFormat="0" applyBorder="0" applyAlignment="0" applyProtection="0">
      <alignment vertical="center"/>
    </xf>
    <xf numFmtId="0" fontId="0" fillId="0" borderId="0"/>
    <xf numFmtId="0" fontId="28" fillId="25" borderId="0" applyNumberFormat="0" applyBorder="0" applyAlignment="0" applyProtection="0">
      <alignment vertical="center"/>
    </xf>
    <xf numFmtId="0" fontId="0" fillId="0" borderId="0"/>
    <xf numFmtId="0" fontId="0" fillId="0" borderId="0"/>
    <xf numFmtId="0" fontId="60" fillId="18" borderId="0" applyNumberFormat="0" applyBorder="0" applyAlignment="0" applyProtection="0">
      <alignment vertical="center"/>
    </xf>
    <xf numFmtId="0" fontId="0" fillId="0" borderId="0">
      <alignment vertical="center"/>
    </xf>
    <xf numFmtId="0" fontId="28" fillId="48" borderId="0" applyNumberFormat="0" applyBorder="0" applyAlignment="0" applyProtection="0">
      <alignment vertical="center"/>
    </xf>
    <xf numFmtId="0" fontId="0" fillId="0" borderId="0">
      <alignment vertical="center"/>
    </xf>
    <xf numFmtId="0" fontId="56" fillId="0" borderId="0"/>
    <xf numFmtId="0" fontId="0" fillId="0" borderId="0"/>
    <xf numFmtId="0" fontId="0" fillId="0" borderId="0"/>
    <xf numFmtId="0" fontId="28" fillId="48" borderId="0" applyNumberFormat="0" applyBorder="0" applyAlignment="0" applyProtection="0">
      <alignment vertical="center"/>
    </xf>
    <xf numFmtId="0" fontId="0" fillId="0" borderId="0">
      <alignment vertical="center"/>
    </xf>
    <xf numFmtId="0" fontId="28" fillId="48" borderId="0" applyNumberFormat="0" applyBorder="0" applyAlignment="0" applyProtection="0">
      <alignment vertical="center"/>
    </xf>
    <xf numFmtId="0" fontId="0" fillId="0" borderId="0">
      <alignment vertical="center"/>
    </xf>
    <xf numFmtId="0" fontId="0" fillId="0" borderId="0"/>
    <xf numFmtId="0" fontId="28" fillId="48" borderId="0" applyNumberFormat="0" applyBorder="0" applyAlignment="0" applyProtection="0">
      <alignment vertical="center"/>
    </xf>
    <xf numFmtId="0" fontId="0" fillId="0" borderId="0"/>
    <xf numFmtId="0" fontId="28" fillId="48" borderId="0" applyNumberFormat="0" applyBorder="0" applyAlignment="0" applyProtection="0">
      <alignment vertical="center"/>
    </xf>
    <xf numFmtId="0" fontId="0" fillId="0" borderId="0"/>
    <xf numFmtId="0" fontId="60" fillId="49" borderId="0" applyNumberFormat="0" applyBorder="0" applyAlignment="0" applyProtection="0">
      <alignment vertical="center"/>
    </xf>
    <xf numFmtId="0" fontId="0" fillId="0" borderId="0">
      <alignment vertical="center"/>
    </xf>
    <xf numFmtId="0" fontId="28" fillId="50" borderId="0" applyNumberFormat="0" applyBorder="0" applyAlignment="0" applyProtection="0">
      <alignment vertical="center"/>
    </xf>
    <xf numFmtId="0" fontId="28" fillId="25" borderId="0" applyNumberFormat="0" applyBorder="0" applyAlignment="0" applyProtection="0">
      <alignment vertical="center"/>
    </xf>
    <xf numFmtId="0" fontId="0" fillId="0" borderId="0"/>
    <xf numFmtId="0" fontId="28" fillId="50" borderId="0" applyNumberFormat="0" applyBorder="0" applyAlignment="0" applyProtection="0">
      <alignment vertical="center"/>
    </xf>
    <xf numFmtId="0" fontId="0" fillId="0" borderId="0">
      <alignment vertical="center"/>
    </xf>
    <xf numFmtId="0" fontId="28" fillId="50" borderId="0" applyNumberFormat="0" applyBorder="0" applyAlignment="0" applyProtection="0">
      <alignment vertical="center"/>
    </xf>
    <xf numFmtId="0" fontId="28" fillId="50" borderId="0" applyNumberFormat="0" applyBorder="0" applyAlignment="0" applyProtection="0">
      <alignment vertical="center"/>
    </xf>
    <xf numFmtId="0" fontId="28" fillId="51" borderId="0" applyNumberFormat="0" applyBorder="0" applyAlignment="0" applyProtection="0">
      <alignment vertical="center"/>
    </xf>
    <xf numFmtId="0" fontId="28" fillId="50" borderId="0" applyNumberFormat="0" applyBorder="0" applyAlignment="0" applyProtection="0">
      <alignment vertical="center"/>
    </xf>
    <xf numFmtId="0" fontId="0" fillId="0" borderId="0"/>
    <xf numFmtId="0" fontId="60" fillId="52" borderId="0" applyNumberFormat="0" applyBorder="0" applyAlignment="0" applyProtection="0">
      <alignment vertical="center"/>
    </xf>
    <xf numFmtId="0" fontId="0" fillId="0" borderId="0">
      <alignment vertical="center"/>
    </xf>
    <xf numFmtId="0" fontId="28" fillId="51" borderId="0" applyNumberFormat="0" applyBorder="0" applyAlignment="0" applyProtection="0">
      <alignment vertical="center"/>
    </xf>
    <xf numFmtId="0" fontId="0" fillId="0" borderId="0">
      <alignment vertical="center"/>
    </xf>
    <xf numFmtId="0" fontId="0" fillId="0" borderId="0">
      <alignment vertical="center"/>
    </xf>
    <xf numFmtId="0" fontId="28" fillId="51" borderId="0" applyNumberFormat="0" applyBorder="0" applyAlignment="0" applyProtection="0">
      <alignment vertical="center"/>
    </xf>
    <xf numFmtId="0" fontId="0" fillId="0" borderId="0">
      <alignment vertical="center"/>
    </xf>
    <xf numFmtId="0" fontId="0" fillId="0" borderId="0"/>
    <xf numFmtId="0" fontId="28" fillId="5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8" fillId="51" borderId="0" applyNumberFormat="0" applyBorder="0" applyAlignment="0" applyProtection="0">
      <alignment vertical="center"/>
    </xf>
    <xf numFmtId="0" fontId="0" fillId="0" borderId="0">
      <alignment vertical="center"/>
    </xf>
    <xf numFmtId="0" fontId="0" fillId="0" borderId="0">
      <alignment vertical="center"/>
    </xf>
    <xf numFmtId="0" fontId="28" fillId="5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18" borderId="0" applyNumberFormat="0" applyBorder="0" applyAlignment="0" applyProtection="0">
      <alignment vertical="center"/>
    </xf>
    <xf numFmtId="0" fontId="0" fillId="0" borderId="0">
      <alignment vertical="center"/>
    </xf>
    <xf numFmtId="0" fontId="0" fillId="0" borderId="0"/>
    <xf numFmtId="0" fontId="28" fillId="18" borderId="0" applyNumberFormat="0" applyBorder="0" applyAlignment="0" applyProtection="0">
      <alignment vertical="center"/>
    </xf>
    <xf numFmtId="0" fontId="0" fillId="0" borderId="0">
      <alignment vertical="center"/>
    </xf>
    <xf numFmtId="0" fontId="28" fillId="18" borderId="0" applyNumberFormat="0" applyBorder="0" applyAlignment="0" applyProtection="0">
      <alignment vertical="center"/>
    </xf>
    <xf numFmtId="0" fontId="0" fillId="0" borderId="0">
      <alignment vertical="center"/>
    </xf>
    <xf numFmtId="0" fontId="0" fillId="0" borderId="0"/>
    <xf numFmtId="0" fontId="28" fillId="18" borderId="0" applyNumberFormat="0" applyBorder="0" applyAlignment="0" applyProtection="0">
      <alignment vertical="center"/>
    </xf>
    <xf numFmtId="0" fontId="0" fillId="0" borderId="0">
      <alignment vertical="center"/>
    </xf>
    <xf numFmtId="0" fontId="28" fillId="18" borderId="0" applyNumberFormat="0" applyBorder="0" applyAlignment="0" applyProtection="0">
      <alignment vertical="center"/>
    </xf>
    <xf numFmtId="0" fontId="0" fillId="0" borderId="0">
      <alignment vertical="center"/>
    </xf>
    <xf numFmtId="0" fontId="0" fillId="0" borderId="0"/>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0" fillId="0" borderId="0"/>
    <xf numFmtId="0" fontId="28" fillId="49" borderId="0" applyNumberFormat="0" applyBorder="0" applyAlignment="0" applyProtection="0">
      <alignment vertical="center"/>
    </xf>
    <xf numFmtId="0" fontId="0" fillId="0" borderId="0">
      <alignment vertical="center"/>
    </xf>
    <xf numFmtId="0" fontId="0" fillId="0" borderId="0">
      <alignment vertical="center"/>
    </xf>
    <xf numFmtId="0" fontId="28" fillId="49" borderId="0" applyNumberFormat="0" applyBorder="0" applyAlignment="0" applyProtection="0">
      <alignment vertical="center"/>
    </xf>
    <xf numFmtId="0" fontId="83" fillId="0" borderId="0" applyNumberFormat="0" applyFill="0" applyBorder="0" applyAlignment="0" applyProtection="0">
      <alignment vertical="center"/>
    </xf>
    <xf numFmtId="0" fontId="0" fillId="0" borderId="0"/>
    <xf numFmtId="0" fontId="0" fillId="0" borderId="0">
      <alignment vertical="center"/>
    </xf>
    <xf numFmtId="0" fontId="28" fillId="25" borderId="0" applyNumberFormat="0" applyBorder="0" applyAlignment="0" applyProtection="0">
      <alignment vertical="center"/>
    </xf>
    <xf numFmtId="0" fontId="0" fillId="0" borderId="0"/>
    <xf numFmtId="0" fontId="0" fillId="0" borderId="0">
      <alignment vertical="center"/>
    </xf>
    <xf numFmtId="0" fontId="28"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8" fillId="51" borderId="0" applyNumberFormat="0" applyBorder="0" applyAlignment="0" applyProtection="0">
      <alignment vertical="center"/>
    </xf>
    <xf numFmtId="0" fontId="0" fillId="0" borderId="0"/>
    <xf numFmtId="0" fontId="28" fillId="51" borderId="0" applyNumberFormat="0" applyBorder="0" applyAlignment="0" applyProtection="0">
      <alignment vertical="center"/>
    </xf>
    <xf numFmtId="0" fontId="60" fillId="52" borderId="0" applyNumberFormat="0" applyBorder="0" applyAlignment="0" applyProtection="0">
      <alignment vertical="center"/>
    </xf>
    <xf numFmtId="0" fontId="0" fillId="0" borderId="0">
      <alignment vertical="center"/>
    </xf>
    <xf numFmtId="0" fontId="28" fillId="51" borderId="0" applyNumberFormat="0" applyBorder="0" applyAlignment="0" applyProtection="0">
      <alignment vertical="center"/>
    </xf>
    <xf numFmtId="0" fontId="0" fillId="0" borderId="0"/>
    <xf numFmtId="0" fontId="28" fillId="51" borderId="0" applyNumberFormat="0" applyBorder="0" applyAlignment="0" applyProtection="0">
      <alignment vertical="center"/>
    </xf>
    <xf numFmtId="0" fontId="60" fillId="53" borderId="0" applyNumberFormat="0" applyBorder="0" applyAlignment="0" applyProtection="0">
      <alignment vertical="center"/>
    </xf>
    <xf numFmtId="0" fontId="0" fillId="0" borderId="0"/>
    <xf numFmtId="0" fontId="0" fillId="0" borderId="0"/>
    <xf numFmtId="0" fontId="63" fillId="1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0" fillId="52" borderId="0" applyNumberFormat="0" applyBorder="0" applyAlignment="0" applyProtection="0">
      <alignment vertical="center"/>
    </xf>
    <xf numFmtId="0" fontId="28" fillId="54" borderId="0" applyNumberFormat="0" applyBorder="0" applyAlignment="0" applyProtection="0">
      <alignment vertical="center"/>
    </xf>
    <xf numFmtId="0" fontId="0" fillId="0" borderId="0">
      <alignment vertical="center"/>
    </xf>
    <xf numFmtId="0" fontId="86" fillId="17" borderId="0" applyNumberFormat="0" applyBorder="0" applyAlignment="0" applyProtection="0">
      <alignment vertical="center"/>
    </xf>
    <xf numFmtId="0" fontId="0" fillId="0" borderId="0">
      <alignment vertical="center"/>
    </xf>
    <xf numFmtId="0" fontId="60" fillId="47" borderId="0" applyNumberFormat="0" applyBorder="0" applyAlignment="0" applyProtection="0">
      <alignment vertical="center"/>
    </xf>
    <xf numFmtId="0" fontId="0" fillId="0" borderId="0">
      <alignment vertical="center"/>
    </xf>
    <xf numFmtId="0" fontId="60" fillId="47" borderId="0" applyNumberFormat="0" applyBorder="0" applyAlignment="0" applyProtection="0">
      <alignment vertical="center"/>
    </xf>
    <xf numFmtId="0" fontId="0" fillId="0" borderId="0"/>
    <xf numFmtId="43" fontId="28" fillId="0" borderId="0" applyFont="0" applyFill="0" applyBorder="0" applyAlignment="0" applyProtection="0">
      <alignment vertical="center"/>
    </xf>
    <xf numFmtId="0" fontId="60" fillId="4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60" fillId="4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60" fillId="18" borderId="0" applyNumberFormat="0" applyBorder="0" applyAlignment="0" applyProtection="0">
      <alignment vertical="center"/>
    </xf>
    <xf numFmtId="0" fontId="0" fillId="0" borderId="0">
      <alignment vertical="center"/>
    </xf>
    <xf numFmtId="0" fontId="28" fillId="55" borderId="34" applyNumberFormat="0" applyFont="0" applyAlignment="0" applyProtection="0">
      <alignment vertical="center"/>
    </xf>
    <xf numFmtId="0" fontId="0" fillId="0" borderId="0"/>
    <xf numFmtId="0" fontId="60" fillId="18" borderId="0" applyNumberFormat="0" applyBorder="0" applyAlignment="0" applyProtection="0">
      <alignment vertical="center"/>
    </xf>
    <xf numFmtId="0" fontId="0" fillId="0" borderId="0"/>
    <xf numFmtId="0" fontId="60" fillId="49" borderId="0" applyNumberFormat="0" applyBorder="0" applyAlignment="0" applyProtection="0">
      <alignment vertical="center"/>
    </xf>
    <xf numFmtId="0" fontId="0" fillId="0" borderId="0">
      <alignment vertical="center"/>
    </xf>
    <xf numFmtId="0" fontId="60" fillId="49" borderId="0" applyNumberFormat="0" applyBorder="0" applyAlignment="0" applyProtection="0">
      <alignment vertical="center"/>
    </xf>
    <xf numFmtId="0" fontId="0" fillId="0" borderId="0">
      <alignment vertical="center"/>
    </xf>
    <xf numFmtId="0" fontId="60" fillId="49" borderId="0" applyNumberFormat="0" applyBorder="0" applyAlignment="0" applyProtection="0">
      <alignment vertical="center"/>
    </xf>
    <xf numFmtId="0" fontId="0" fillId="0" borderId="0"/>
    <xf numFmtId="0" fontId="0" fillId="0" borderId="0"/>
    <xf numFmtId="0" fontId="60" fillId="49" borderId="0" applyNumberFormat="0" applyBorder="0" applyAlignment="0" applyProtection="0">
      <alignment vertical="center"/>
    </xf>
    <xf numFmtId="0" fontId="0" fillId="0" borderId="0"/>
    <xf numFmtId="0" fontId="60"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56" fillId="0" borderId="0"/>
    <xf numFmtId="0" fontId="60" fillId="52" borderId="0" applyNumberFormat="0" applyBorder="0" applyAlignment="0" applyProtection="0">
      <alignment vertical="center"/>
    </xf>
    <xf numFmtId="0" fontId="0" fillId="0" borderId="0"/>
    <xf numFmtId="0" fontId="60" fillId="5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60" fillId="53"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xf numFmtId="0" fontId="86" fillId="17" borderId="0" applyNumberFormat="0" applyBorder="0" applyAlignment="0" applyProtection="0">
      <alignment vertical="center"/>
    </xf>
    <xf numFmtId="0" fontId="87" fillId="0" borderId="0" applyNumberFormat="0" applyFill="0" applyBorder="0" applyAlignment="0" applyProtection="0">
      <alignment vertical="center"/>
    </xf>
    <xf numFmtId="0" fontId="0" fillId="0" borderId="0">
      <alignment vertical="center"/>
    </xf>
    <xf numFmtId="0" fontId="60" fillId="53" borderId="0" applyNumberFormat="0" applyBorder="0" applyAlignment="0" applyProtection="0">
      <alignment vertical="center"/>
    </xf>
    <xf numFmtId="0" fontId="0" fillId="0" borderId="0"/>
    <xf numFmtId="0" fontId="60" fillId="53" borderId="0" applyNumberFormat="0" applyBorder="0" applyAlignment="0" applyProtection="0">
      <alignment vertical="center"/>
    </xf>
    <xf numFmtId="0" fontId="65" fillId="17" borderId="0" applyNumberFormat="0" applyBorder="0" applyAlignment="0" applyProtection="0">
      <alignment vertical="center"/>
    </xf>
    <xf numFmtId="0" fontId="60" fillId="16" borderId="0" applyNumberFormat="0" applyBorder="0" applyAlignment="0" applyProtection="0">
      <alignment vertical="center"/>
    </xf>
    <xf numFmtId="0" fontId="0" fillId="0" borderId="0"/>
    <xf numFmtId="0" fontId="0" fillId="0" borderId="0">
      <alignment vertical="center"/>
    </xf>
    <xf numFmtId="0" fontId="60" fillId="16" borderId="0" applyNumberFormat="0" applyBorder="0" applyAlignment="0" applyProtection="0">
      <alignment vertical="center"/>
    </xf>
    <xf numFmtId="0" fontId="0" fillId="0" borderId="0">
      <alignment vertical="center"/>
    </xf>
    <xf numFmtId="0" fontId="60" fillId="16" borderId="0" applyNumberFormat="0" applyBorder="0" applyAlignment="0" applyProtection="0">
      <alignment vertical="center"/>
    </xf>
    <xf numFmtId="0" fontId="0" fillId="0" borderId="0"/>
    <xf numFmtId="0" fontId="60" fillId="16" borderId="0" applyNumberFormat="0" applyBorder="0" applyAlignment="0" applyProtection="0">
      <alignment vertical="center"/>
    </xf>
    <xf numFmtId="0" fontId="88" fillId="0" borderId="0" applyNumberFormat="0" applyFill="0" applyBorder="0" applyAlignment="0" applyProtection="0">
      <alignment vertical="top"/>
    </xf>
    <xf numFmtId="0" fontId="0" fillId="0" borderId="0">
      <alignment vertical="center"/>
    </xf>
    <xf numFmtId="0" fontId="0" fillId="0" borderId="0">
      <alignment vertical="center"/>
    </xf>
    <xf numFmtId="43" fontId="28"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86" fillId="17"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0"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0" fillId="0" borderId="0" applyFont="0" applyFill="0" applyBorder="0" applyAlignment="0" applyProtection="0">
      <alignment vertical="center"/>
    </xf>
    <xf numFmtId="9" fontId="28"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63" fillId="1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28" fillId="0" borderId="0" applyFont="0" applyFill="0" applyBorder="0" applyAlignment="0" applyProtection="0">
      <alignment vertical="center"/>
    </xf>
    <xf numFmtId="0" fontId="0" fillId="0" borderId="0">
      <alignment vertical="center"/>
    </xf>
    <xf numFmtId="0" fontId="0" fillId="0" borderId="0"/>
    <xf numFmtId="9" fontId="28"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28" fillId="0" borderId="0" applyFont="0" applyFill="0" applyBorder="0" applyAlignment="0" applyProtection="0">
      <alignment vertical="center"/>
    </xf>
    <xf numFmtId="0" fontId="85" fillId="14" borderId="0" applyNumberFormat="0" applyBorder="0" applyAlignment="0" applyProtection="0">
      <alignment vertical="center"/>
    </xf>
    <xf numFmtId="0" fontId="0" fillId="0" borderId="0">
      <alignment vertical="center"/>
    </xf>
    <xf numFmtId="9" fontId="28" fillId="0" borderId="0" applyFont="0" applyFill="0" applyBorder="0" applyAlignment="0" applyProtection="0">
      <alignment vertical="center"/>
    </xf>
    <xf numFmtId="0" fontId="85" fillId="14"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85" fillId="14"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89" fillId="0" borderId="35" applyNumberFormat="0" applyFill="0" applyAlignment="0" applyProtection="0">
      <alignment vertical="center"/>
    </xf>
    <xf numFmtId="0" fontId="0" fillId="0" borderId="0"/>
    <xf numFmtId="0" fontId="90" fillId="0" borderId="36" applyNumberFormat="0" applyFill="0" applyAlignment="0" applyProtection="0">
      <alignment vertical="center"/>
    </xf>
    <xf numFmtId="0" fontId="0" fillId="0" borderId="0"/>
    <xf numFmtId="0" fontId="90" fillId="0" borderId="36" applyNumberFormat="0" applyFill="0" applyAlignment="0" applyProtection="0">
      <alignment vertical="center"/>
    </xf>
    <xf numFmtId="0" fontId="90" fillId="0" borderId="36" applyNumberFormat="0" applyFill="0" applyAlignment="0" applyProtection="0">
      <alignment vertical="center"/>
    </xf>
    <xf numFmtId="0" fontId="90" fillId="0" borderId="36" applyNumberFormat="0" applyFill="0" applyAlignment="0" applyProtection="0">
      <alignment vertical="center"/>
    </xf>
    <xf numFmtId="0" fontId="90" fillId="0" borderId="36" applyNumberFormat="0" applyFill="0" applyAlignment="0" applyProtection="0">
      <alignment vertical="center"/>
    </xf>
    <xf numFmtId="0" fontId="0" fillId="0" borderId="0">
      <alignment vertical="center"/>
    </xf>
    <xf numFmtId="0" fontId="86" fillId="17" borderId="0" applyNumberFormat="0" applyBorder="0" applyAlignment="0" applyProtection="0">
      <alignment vertical="center"/>
    </xf>
    <xf numFmtId="0" fontId="0" fillId="0" borderId="0"/>
    <xf numFmtId="0" fontId="89" fillId="0" borderId="35" applyNumberFormat="0" applyFill="0" applyAlignment="0" applyProtection="0">
      <alignment vertical="center"/>
    </xf>
    <xf numFmtId="0" fontId="89" fillId="0" borderId="35" applyNumberFormat="0" applyFill="0" applyAlignment="0" applyProtection="0">
      <alignment vertical="center"/>
    </xf>
    <xf numFmtId="0" fontId="0" fillId="0" borderId="0"/>
    <xf numFmtId="0" fontId="0" fillId="0" borderId="0">
      <alignment vertical="center"/>
    </xf>
    <xf numFmtId="0" fontId="89" fillId="0" borderId="35" applyNumberFormat="0" applyFill="0" applyAlignment="0" applyProtection="0">
      <alignment vertical="center"/>
    </xf>
    <xf numFmtId="0" fontId="24" fillId="0" borderId="0">
      <alignment vertical="center"/>
    </xf>
    <xf numFmtId="0" fontId="0" fillId="0" borderId="0">
      <alignment vertical="center"/>
    </xf>
    <xf numFmtId="0" fontId="0" fillId="0" borderId="0">
      <alignment vertical="center"/>
    </xf>
    <xf numFmtId="0" fontId="89" fillId="0" borderId="35" applyNumberFormat="0" applyFill="0" applyAlignment="0" applyProtection="0">
      <alignment vertical="center"/>
    </xf>
    <xf numFmtId="0" fontId="0" fillId="0" borderId="0"/>
    <xf numFmtId="0" fontId="0" fillId="0" borderId="0">
      <alignment vertical="center"/>
    </xf>
    <xf numFmtId="0" fontId="83" fillId="0" borderId="37" applyNumberFormat="0" applyFill="0" applyAlignment="0" applyProtection="0">
      <alignment vertical="center"/>
    </xf>
    <xf numFmtId="0" fontId="0" fillId="0" borderId="0">
      <alignment vertical="center"/>
    </xf>
    <xf numFmtId="0" fontId="83" fillId="0" borderId="37" applyNumberFormat="0" applyFill="0" applyAlignment="0" applyProtection="0">
      <alignment vertical="center"/>
    </xf>
    <xf numFmtId="0" fontId="0" fillId="0" borderId="0">
      <alignment vertical="center"/>
    </xf>
    <xf numFmtId="0" fontId="83" fillId="0" borderId="37" applyNumberFormat="0" applyFill="0" applyAlignment="0" applyProtection="0">
      <alignment vertical="center"/>
    </xf>
    <xf numFmtId="0" fontId="0" fillId="0" borderId="0">
      <alignment vertical="center"/>
    </xf>
    <xf numFmtId="0" fontId="83" fillId="0" borderId="37" applyNumberFormat="0" applyFill="0" applyAlignment="0" applyProtection="0">
      <alignment vertical="center"/>
    </xf>
    <xf numFmtId="0" fontId="0" fillId="0" borderId="0">
      <alignment vertical="center"/>
    </xf>
    <xf numFmtId="0" fontId="83" fillId="0" borderId="37" applyNumberFormat="0" applyFill="0" applyAlignment="0" applyProtection="0">
      <alignment vertical="center"/>
    </xf>
    <xf numFmtId="0" fontId="0" fillId="0" borderId="0"/>
    <xf numFmtId="0" fontId="0" fillId="0" borderId="0">
      <alignment vertical="center"/>
    </xf>
    <xf numFmtId="0" fontId="83" fillId="0" borderId="0" applyNumberFormat="0" applyFill="0" applyBorder="0" applyAlignment="0" applyProtection="0">
      <alignment vertical="center"/>
    </xf>
    <xf numFmtId="43" fontId="28" fillId="0" borderId="0" applyFont="0" applyFill="0" applyBorder="0" applyAlignment="0" applyProtection="0">
      <alignment vertical="center"/>
    </xf>
    <xf numFmtId="0" fontId="0" fillId="0" borderId="0">
      <alignment vertical="center"/>
    </xf>
    <xf numFmtId="0" fontId="83" fillId="0" borderId="0" applyNumberFormat="0" applyFill="0" applyBorder="0" applyAlignment="0" applyProtection="0">
      <alignment vertical="center"/>
    </xf>
    <xf numFmtId="43" fontId="28" fillId="0" borderId="0" applyFont="0" applyFill="0" applyBorder="0" applyAlignment="0" applyProtection="0">
      <alignment vertical="center"/>
    </xf>
    <xf numFmtId="0" fontId="0" fillId="0" borderId="0">
      <alignment vertical="center"/>
    </xf>
    <xf numFmtId="0" fontId="83" fillId="0" borderId="0" applyNumberFormat="0" applyFill="0" applyBorder="0" applyAlignment="0" applyProtection="0">
      <alignment vertical="center"/>
    </xf>
    <xf numFmtId="43" fontId="28" fillId="0" borderId="0" applyFont="0" applyFill="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91" fillId="0" borderId="0" applyNumberFormat="0" applyFill="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0" fontId="0" fillId="0" borderId="0">
      <alignment vertical="center"/>
    </xf>
    <xf numFmtId="0" fontId="0" fillId="0" borderId="0">
      <alignment vertical="center"/>
    </xf>
    <xf numFmtId="0" fontId="91" fillId="0" borderId="0" applyNumberFormat="0" applyFill="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0" fontId="63" fillId="14" borderId="0" applyNumberFormat="0" applyBorder="0" applyAlignment="0" applyProtection="0">
      <alignment vertical="center"/>
    </xf>
    <xf numFmtId="0" fontId="0" fillId="0" borderId="0"/>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0" fillId="0" borderId="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0" fillId="0" borderId="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0" fillId="0" borderId="0"/>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0" fillId="0" borderId="0"/>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0" fillId="0" borderId="0"/>
    <xf numFmtId="0" fontId="0" fillId="0" borderId="0">
      <alignment vertical="center"/>
    </xf>
    <xf numFmtId="0" fontId="86" fillId="17" borderId="0" applyNumberFormat="0" applyBorder="0" applyAlignment="0" applyProtection="0">
      <alignment vertical="center"/>
    </xf>
    <xf numFmtId="0" fontId="0" fillId="0" borderId="0">
      <alignment vertical="center"/>
    </xf>
    <xf numFmtId="0" fontId="86" fillId="17" borderId="0" applyNumberFormat="0" applyBorder="0" applyAlignment="0" applyProtection="0">
      <alignment vertical="center"/>
    </xf>
    <xf numFmtId="0" fontId="0" fillId="0" borderId="0"/>
    <xf numFmtId="0" fontId="65" fillId="17" borderId="0" applyNumberFormat="0" applyBorder="0" applyAlignment="0" applyProtection="0">
      <alignment vertical="center"/>
    </xf>
    <xf numFmtId="0" fontId="0" fillId="0" borderId="0"/>
    <xf numFmtId="0" fontId="0" fillId="0" borderId="0"/>
    <xf numFmtId="0" fontId="65" fillId="17" borderId="0" applyNumberFormat="0" applyBorder="0" applyAlignment="0" applyProtection="0">
      <alignment vertical="center"/>
    </xf>
    <xf numFmtId="0" fontId="0" fillId="0" borderId="0"/>
    <xf numFmtId="0" fontId="0" fillId="0" borderId="0">
      <alignment vertical="center"/>
    </xf>
    <xf numFmtId="0" fontId="65" fillId="17" borderId="0" applyNumberFormat="0" applyBorder="0" applyAlignment="0" applyProtection="0">
      <alignment vertical="center"/>
    </xf>
    <xf numFmtId="0" fontId="73" fillId="17" borderId="0" applyNumberFormat="0" applyBorder="0" applyAlignment="0" applyProtection="0">
      <alignment vertical="center"/>
    </xf>
    <xf numFmtId="0" fontId="65" fillId="17" borderId="0" applyNumberFormat="0" applyBorder="0" applyAlignment="0" applyProtection="0">
      <alignment vertical="center"/>
    </xf>
    <xf numFmtId="0" fontId="65" fillId="17" borderId="0" applyNumberFormat="0" applyBorder="0" applyAlignment="0" applyProtection="0">
      <alignment vertical="center"/>
    </xf>
    <xf numFmtId="0" fontId="0" fillId="0" borderId="0"/>
    <xf numFmtId="0" fontId="65" fillId="17" borderId="0" applyNumberFormat="0" applyBorder="0" applyAlignment="0" applyProtection="0">
      <alignment vertical="center"/>
    </xf>
    <xf numFmtId="0" fontId="73"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73" fillId="17" borderId="0" applyNumberFormat="0" applyBorder="0" applyAlignment="0" applyProtection="0">
      <alignment vertical="center"/>
    </xf>
    <xf numFmtId="0" fontId="73" fillId="17" borderId="0" applyNumberFormat="0" applyBorder="0" applyAlignment="0" applyProtection="0">
      <alignment vertical="center"/>
    </xf>
    <xf numFmtId="0" fontId="63" fillId="14" borderId="0" applyNumberFormat="0" applyBorder="0" applyAlignment="0" applyProtection="0">
      <alignment vertical="center"/>
    </xf>
    <xf numFmtId="0" fontId="0" fillId="0" borderId="0"/>
    <xf numFmtId="0" fontId="0" fillId="0" borderId="0"/>
    <xf numFmtId="0" fontId="0" fillId="0" borderId="0"/>
    <xf numFmtId="0" fontId="73" fillId="17" borderId="0" applyNumberFormat="0" applyBorder="0" applyAlignment="0" applyProtection="0">
      <alignment vertical="center"/>
    </xf>
    <xf numFmtId="0" fontId="0" fillId="0" borderId="0">
      <alignment vertical="center"/>
    </xf>
    <xf numFmtId="0" fontId="0" fillId="0" borderId="0"/>
    <xf numFmtId="0" fontId="73" fillId="17" borderId="0" applyNumberFormat="0" applyBorder="0" applyAlignment="0" applyProtection="0">
      <alignment vertical="center"/>
    </xf>
    <xf numFmtId="0" fontId="0" fillId="0" borderId="0"/>
    <xf numFmtId="0" fontId="0" fillId="0" borderId="0"/>
    <xf numFmtId="0" fontId="56" fillId="0" borderId="0"/>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24"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24" fillId="0" borderId="0">
      <alignment vertical="center"/>
    </xf>
    <xf numFmtId="0" fontId="0" fillId="0" borderId="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92" fillId="56" borderId="0" applyNumberFormat="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60" fillId="57" borderId="0" applyNumberFormat="0" applyBorder="0" applyAlignment="0" applyProtection="0">
      <alignment vertical="center"/>
    </xf>
    <xf numFmtId="0" fontId="0" fillId="0" borderId="0">
      <alignment vertical="center"/>
    </xf>
    <xf numFmtId="0" fontId="56" fillId="0" borderId="0">
      <alignment vertical="center"/>
    </xf>
    <xf numFmtId="0" fontId="0" fillId="0" borderId="0">
      <alignment vertical="center"/>
    </xf>
    <xf numFmtId="0" fontId="0" fillId="0" borderId="0">
      <alignment vertical="center"/>
    </xf>
    <xf numFmtId="0" fontId="56" fillId="0" borderId="0"/>
    <xf numFmtId="0" fontId="0" fillId="0" borderId="0"/>
    <xf numFmtId="0" fontId="0" fillId="0" borderId="0"/>
    <xf numFmtId="0" fontId="0" fillId="0" borderId="0">
      <alignment vertical="center"/>
    </xf>
    <xf numFmtId="0" fontId="0" fillId="0" borderId="0"/>
    <xf numFmtId="0" fontId="0" fillId="0" borderId="0"/>
    <xf numFmtId="0" fontId="56" fillId="0" borderId="0"/>
    <xf numFmtId="0" fontId="56" fillId="0" borderId="0"/>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4" fillId="0" borderId="0"/>
    <xf numFmtId="0" fontId="0" fillId="0" borderId="0">
      <alignment vertical="center"/>
    </xf>
    <xf numFmtId="0" fontId="0" fillId="0" borderId="0">
      <alignment vertical="center"/>
    </xf>
    <xf numFmtId="41" fontId="28" fillId="0" borderId="0" applyFont="0" applyFill="0" applyBorder="0" applyAlignment="0" applyProtection="0">
      <alignment vertical="center"/>
    </xf>
    <xf numFmtId="0" fontId="0" fillId="0" borderId="0">
      <alignment vertical="center"/>
    </xf>
    <xf numFmtId="0" fontId="0" fillId="0" borderId="0">
      <alignment vertical="center"/>
    </xf>
    <xf numFmtId="0" fontId="88" fillId="0" borderId="0">
      <alignment vertical="center"/>
    </xf>
    <xf numFmtId="0" fontId="0" fillId="0" borderId="0">
      <alignment vertical="center"/>
    </xf>
    <xf numFmtId="0" fontId="0" fillId="0" borderId="0"/>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60" fillId="1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93" fillId="50" borderId="38" applyNumberFormat="0" applyAlignment="0" applyProtection="0">
      <alignment vertical="center"/>
    </xf>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60" fillId="5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60" fillId="5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56"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6" fillId="0" borderId="0">
      <alignment vertical="center"/>
    </xf>
    <xf numFmtId="0" fontId="63" fillId="1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67"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43" fontId="28"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xf numFmtId="0" fontId="24"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59" fillId="0" borderId="24" applyNumberFormat="0" applyFill="0" applyAlignment="0" applyProtection="0">
      <alignment vertical="center"/>
    </xf>
    <xf numFmtId="0" fontId="0" fillId="0" borderId="0">
      <alignment vertical="center"/>
    </xf>
    <xf numFmtId="0" fontId="59"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94" fillId="1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41" fontId="28"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xf numFmtId="0" fontId="0" fillId="0" borderId="0">
      <alignment vertical="center"/>
    </xf>
    <xf numFmtId="0" fontId="0" fillId="0" borderId="0"/>
    <xf numFmtId="0" fontId="0" fillId="0" borderId="0"/>
    <xf numFmtId="4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63" fillId="1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4"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93" fillId="50" borderId="38"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8" fillId="55" borderId="34" applyNumberFormat="0" applyFont="0" applyAlignment="0" applyProtection="0">
      <alignment vertical="center"/>
    </xf>
    <xf numFmtId="0" fontId="0" fillId="0" borderId="0"/>
    <xf numFmtId="0" fontId="81" fillId="31" borderId="33" applyNumberFormat="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6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82" fillId="0" borderId="0">
      <alignment vertical="center"/>
    </xf>
    <xf numFmtId="0" fontId="24"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24"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24"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1" fillId="31" borderId="33" applyNumberFormat="0" applyAlignment="0" applyProtection="0">
      <alignment vertical="center"/>
    </xf>
    <xf numFmtId="0" fontId="0" fillId="0" borderId="0"/>
    <xf numFmtId="0" fontId="0" fillId="0" borderId="0"/>
    <xf numFmtId="0" fontId="24"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63" fillId="1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8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81" fillId="31" borderId="33" applyNumberFormat="0" applyAlignment="0" applyProtection="0">
      <alignment vertical="center"/>
    </xf>
    <xf numFmtId="0" fontId="0" fillId="0" borderId="0">
      <alignment vertical="center"/>
    </xf>
    <xf numFmtId="0" fontId="81" fillId="31" borderId="33"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24"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55" borderId="34" applyNumberFormat="0" applyFont="0" applyAlignment="0" applyProtection="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xf numFmtId="0" fontId="0" fillId="0" borderId="0"/>
    <xf numFmtId="0" fontId="24" fillId="0" borderId="0"/>
    <xf numFmtId="0" fontId="0" fillId="0" borderId="0"/>
    <xf numFmtId="0" fontId="24" fillId="0" borderId="0">
      <alignment vertical="center"/>
    </xf>
    <xf numFmtId="0" fontId="0" fillId="0" borderId="0"/>
    <xf numFmtId="0" fontId="0" fillId="0" borderId="0">
      <alignment vertical="center"/>
    </xf>
    <xf numFmtId="0" fontId="0" fillId="0" borderId="0">
      <alignment vertical="center"/>
    </xf>
    <xf numFmtId="0" fontId="60" fillId="57" borderId="0" applyNumberFormat="0" applyBorder="0" applyAlignment="0" applyProtection="0">
      <alignment vertical="center"/>
    </xf>
    <xf numFmtId="0" fontId="0" fillId="0" borderId="0">
      <alignment vertical="center"/>
    </xf>
    <xf numFmtId="0" fontId="60" fillId="5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95" fillId="0" borderId="39"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63" fillId="1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4" fillId="14" borderId="0" applyNumberFormat="0" applyBorder="0" applyAlignment="0" applyProtection="0">
      <alignment vertical="center"/>
    </xf>
    <xf numFmtId="0" fontId="0" fillId="0" borderId="0">
      <alignment vertical="center"/>
    </xf>
    <xf numFmtId="0" fontId="94" fillId="1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63" fillId="1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43" fontId="28"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96"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93" fillId="50" borderId="38"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41" fontId="28" fillId="0" borderId="0" applyFont="0" applyFill="0" applyBorder="0" applyAlignment="0" applyProtection="0">
      <alignment vertical="center"/>
    </xf>
    <xf numFmtId="0" fontId="0" fillId="0" borderId="0">
      <alignment vertical="center"/>
    </xf>
    <xf numFmtId="0" fontId="93" fillId="50" borderId="38" applyNumberFormat="0" applyAlignment="0" applyProtection="0">
      <alignment vertical="center"/>
    </xf>
    <xf numFmtId="0" fontId="0" fillId="0" borderId="0">
      <alignment vertical="center"/>
    </xf>
    <xf numFmtId="0" fontId="93" fillId="50" borderId="38"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41" fontId="28" fillId="0" borderId="0" applyFont="0" applyFill="0" applyBorder="0" applyAlignment="0" applyProtection="0">
      <alignment vertical="center"/>
    </xf>
    <xf numFmtId="0" fontId="0" fillId="0" borderId="0"/>
    <xf numFmtId="0" fontId="24" fillId="0" borderId="0"/>
    <xf numFmtId="0" fontId="24" fillId="0" borderId="0"/>
    <xf numFmtId="0" fontId="24" fillId="0" borderId="0"/>
    <xf numFmtId="0" fontId="0" fillId="0" borderId="0">
      <alignment vertical="center"/>
    </xf>
    <xf numFmtId="0" fontId="24" fillId="0" borderId="0"/>
    <xf numFmtId="0" fontId="24" fillId="0" borderId="0"/>
    <xf numFmtId="0" fontId="24" fillId="0" borderId="0"/>
    <xf numFmtId="41" fontId="28" fillId="0" borderId="0" applyFont="0" applyFill="0" applyBorder="0" applyAlignment="0" applyProtection="0">
      <alignment vertical="center"/>
    </xf>
    <xf numFmtId="0" fontId="97" fillId="8" borderId="38" applyNumberFormat="0" applyAlignment="0" applyProtection="0">
      <alignment vertical="center"/>
    </xf>
    <xf numFmtId="0" fontId="24" fillId="0" borderId="0"/>
    <xf numFmtId="0" fontId="0" fillId="0" borderId="0">
      <alignment vertical="center"/>
    </xf>
    <xf numFmtId="0" fontId="24"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8" fillId="8" borderId="23" applyNumberFormat="0" applyAlignment="0" applyProtection="0">
      <alignment vertical="center"/>
    </xf>
    <xf numFmtId="0" fontId="0" fillId="0" borderId="0"/>
    <xf numFmtId="0" fontId="0" fillId="0" borderId="0">
      <alignment vertical="center"/>
    </xf>
    <xf numFmtId="0" fontId="0" fillId="0" borderId="0"/>
    <xf numFmtId="0" fontId="92"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95" fillId="0" borderId="39"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41" fontId="28" fillId="0" borderId="0" applyFont="0" applyFill="0" applyBorder="0" applyAlignment="0" applyProtection="0">
      <alignment vertical="center"/>
    </xf>
    <xf numFmtId="0" fontId="0" fillId="0" borderId="0"/>
    <xf numFmtId="41" fontId="28" fillId="0" borderId="0" applyFont="0" applyFill="0" applyBorder="0" applyAlignment="0" applyProtection="0">
      <alignment vertical="center"/>
    </xf>
    <xf numFmtId="0" fontId="0" fillId="0" borderId="0"/>
    <xf numFmtId="41" fontId="28" fillId="0" borderId="0" applyFont="0" applyFill="0" applyBorder="0" applyAlignment="0" applyProtection="0">
      <alignment vertical="center"/>
    </xf>
    <xf numFmtId="0" fontId="0" fillId="0" borderId="0">
      <alignment vertical="center"/>
    </xf>
    <xf numFmtId="41" fontId="28" fillId="0" borderId="0" applyFont="0" applyFill="0" applyBorder="0" applyAlignment="0" applyProtection="0">
      <alignment vertical="center"/>
    </xf>
    <xf numFmtId="0" fontId="0" fillId="0" borderId="0"/>
    <xf numFmtId="41" fontId="28" fillId="0" borderId="0" applyFont="0" applyFill="0" applyBorder="0" applyAlignment="0" applyProtection="0">
      <alignment vertical="center"/>
    </xf>
    <xf numFmtId="0" fontId="0" fillId="0" borderId="0">
      <alignment vertical="center"/>
    </xf>
    <xf numFmtId="0" fontId="0" fillId="0" borderId="0">
      <alignment vertical="center"/>
    </xf>
    <xf numFmtId="0" fontId="60" fillId="5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60" fillId="52" borderId="0" applyNumberFormat="0" applyBorder="0" applyAlignment="0" applyProtection="0">
      <alignment vertical="center"/>
    </xf>
    <xf numFmtId="0" fontId="0" fillId="0" borderId="0"/>
    <xf numFmtId="0" fontId="60" fillId="52" borderId="0" applyNumberFormat="0" applyBorder="0" applyAlignment="0" applyProtection="0">
      <alignment vertical="center"/>
    </xf>
    <xf numFmtId="0" fontId="0" fillId="0" borderId="0"/>
    <xf numFmtId="0" fontId="60" fillId="5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8"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98" fillId="0" borderId="0" applyNumberFormat="0" applyFill="0" applyBorder="0" applyAlignment="0" applyProtection="0">
      <alignment vertical="center"/>
    </xf>
    <xf numFmtId="0" fontId="0" fillId="0" borderId="0"/>
    <xf numFmtId="0" fontId="98" fillId="0" borderId="0" applyNumberFormat="0" applyFill="0" applyBorder="0" applyAlignment="0" applyProtection="0">
      <alignment vertical="center"/>
    </xf>
    <xf numFmtId="0" fontId="0" fillId="0" borderId="0"/>
    <xf numFmtId="0" fontId="9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97" fillId="8" borderId="38" applyNumberFormat="0" applyAlignment="0" applyProtection="0">
      <alignment vertical="center"/>
    </xf>
    <xf numFmtId="0" fontId="0" fillId="0" borderId="0"/>
    <xf numFmtId="0" fontId="0" fillId="0" borderId="0"/>
    <xf numFmtId="41"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56"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43" fontId="28" fillId="0" borderId="0" applyFont="0" applyFill="0" applyBorder="0" applyAlignment="0" applyProtection="0">
      <alignment vertical="center"/>
    </xf>
    <xf numFmtId="0" fontId="0" fillId="0" borderId="0">
      <alignment vertical="center"/>
    </xf>
    <xf numFmtId="43" fontId="28"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43" fontId="28"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43" fontId="28"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28"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55" borderId="34" applyNumberFormat="0" applyFont="0" applyAlignment="0" applyProtection="0">
      <alignment vertical="center"/>
    </xf>
    <xf numFmtId="0" fontId="0" fillId="0" borderId="0"/>
    <xf numFmtId="0" fontId="28" fillId="55" borderId="34" applyNumberFormat="0" applyFon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94"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28"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95" fillId="0" borderId="39" applyNumberFormat="0" applyFill="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60" fillId="5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6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95" fillId="0" borderId="39"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94" fillId="14" borderId="0" applyNumberFormat="0" applyBorder="0" applyAlignment="0" applyProtection="0">
      <alignment vertical="center"/>
    </xf>
    <xf numFmtId="0" fontId="94" fillId="14" borderId="0" applyNumberFormat="0" applyBorder="0" applyAlignment="0" applyProtection="0">
      <alignment vertical="center"/>
    </xf>
    <xf numFmtId="0" fontId="94" fillId="14" borderId="0" applyNumberFormat="0" applyBorder="0" applyAlignment="0" applyProtection="0">
      <alignment vertical="center"/>
    </xf>
    <xf numFmtId="0" fontId="94" fillId="14" borderId="0" applyNumberFormat="0" applyBorder="0" applyAlignment="0" applyProtection="0">
      <alignment vertical="center"/>
    </xf>
    <xf numFmtId="0" fontId="85" fillId="14" borderId="0" applyNumberFormat="0" applyBorder="0" applyAlignment="0" applyProtection="0">
      <alignment vertical="center"/>
    </xf>
    <xf numFmtId="0" fontId="85" fillId="14" borderId="0" applyNumberFormat="0" applyBorder="0" applyAlignment="0" applyProtection="0">
      <alignment vertical="center"/>
    </xf>
    <xf numFmtId="0" fontId="85" fillId="14" borderId="0" applyNumberFormat="0" applyBorder="0" applyAlignment="0" applyProtection="0">
      <alignment vertical="center"/>
    </xf>
    <xf numFmtId="0" fontId="85" fillId="14" borderId="0" applyNumberFormat="0" applyBorder="0" applyAlignment="0" applyProtection="0">
      <alignment vertical="center"/>
    </xf>
    <xf numFmtId="0" fontId="85" fillId="14" borderId="0" applyNumberFormat="0" applyBorder="0" applyAlignment="0" applyProtection="0">
      <alignment vertical="center"/>
    </xf>
    <xf numFmtId="0" fontId="95" fillId="0" borderId="39" applyNumberFormat="0" applyFill="0" applyAlignment="0" applyProtection="0">
      <alignment vertical="center"/>
    </xf>
    <xf numFmtId="0" fontId="97" fillId="8" borderId="38" applyNumberFormat="0" applyAlignment="0" applyProtection="0">
      <alignment vertical="center"/>
    </xf>
    <xf numFmtId="0" fontId="97" fillId="8" borderId="38" applyNumberFormat="0" applyAlignment="0" applyProtection="0">
      <alignment vertical="center"/>
    </xf>
    <xf numFmtId="41" fontId="0" fillId="0" borderId="0" applyFont="0" applyFill="0" applyBorder="0" applyAlignment="0" applyProtection="0"/>
    <xf numFmtId="0" fontId="97" fillId="8" borderId="38" applyNumberFormat="0" applyAlignment="0" applyProtection="0">
      <alignment vertical="center"/>
    </xf>
    <xf numFmtId="0" fontId="67" fillId="0" borderId="0" applyNumberFormat="0" applyFill="0" applyBorder="0" applyAlignment="0" applyProtection="0">
      <alignment vertical="center"/>
    </xf>
    <xf numFmtId="41" fontId="28" fillId="0" borderId="0" applyFont="0" applyFill="0" applyBorder="0" applyAlignment="0" applyProtection="0">
      <alignment vertical="center"/>
    </xf>
    <xf numFmtId="41" fontId="28" fillId="0" borderId="0" applyFont="0" applyFill="0" applyBorder="0" applyAlignment="0" applyProtection="0">
      <alignment vertical="center"/>
    </xf>
    <xf numFmtId="41" fontId="0" fillId="0" borderId="0" applyFont="0" applyFill="0" applyBorder="0" applyAlignment="0" applyProtection="0"/>
    <xf numFmtId="41" fontId="28" fillId="0" borderId="0" applyFont="0" applyFill="0" applyBorder="0" applyAlignment="0" applyProtection="0">
      <alignment vertical="center"/>
    </xf>
    <xf numFmtId="41" fontId="0" fillId="0" borderId="0" applyFont="0" applyFill="0" applyBorder="0" applyAlignment="0" applyProtection="0"/>
    <xf numFmtId="41" fontId="28"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28" fillId="3" borderId="0" applyNumberFormat="0" applyBorder="0" applyAlignment="0" applyProtection="0">
      <alignment vertical="center"/>
    </xf>
    <xf numFmtId="41" fontId="28"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8" fillId="0" borderId="0" applyFont="0" applyFill="0" applyBorder="0" applyAlignment="0" applyProtection="0">
      <alignment vertical="center"/>
    </xf>
    <xf numFmtId="41" fontId="0" fillId="0" borderId="0" applyFont="0" applyFill="0" applyBorder="0" applyAlignment="0" applyProtection="0"/>
    <xf numFmtId="41" fontId="28" fillId="0" borderId="0" applyFont="0" applyFill="0" applyBorder="0" applyAlignment="0" applyProtection="0">
      <alignment vertical="center"/>
    </xf>
    <xf numFmtId="41" fontId="28" fillId="0" borderId="0" applyFont="0" applyFill="0" applyBorder="0" applyAlignment="0" applyProtection="0">
      <alignment vertical="center"/>
    </xf>
    <xf numFmtId="41" fontId="0" fillId="0" borderId="0" applyFont="0" applyFill="0" applyBorder="0" applyAlignment="0" applyProtection="0"/>
    <xf numFmtId="0" fontId="28" fillId="3" borderId="0" applyNumberFormat="0" applyBorder="0" applyAlignment="0" applyProtection="0">
      <alignment vertical="center"/>
    </xf>
    <xf numFmtId="41" fontId="28" fillId="0" borderId="0" applyFont="0" applyFill="0" applyBorder="0" applyAlignment="0" applyProtection="0">
      <alignment vertical="center"/>
    </xf>
    <xf numFmtId="41" fontId="28"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0" fontId="28" fillId="3"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57"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92" fillId="56" borderId="0" applyNumberFormat="0" applyBorder="0" applyAlignment="0" applyProtection="0">
      <alignment vertical="center"/>
    </xf>
    <xf numFmtId="0" fontId="92" fillId="56" borderId="0" applyNumberFormat="0" applyBorder="0" applyAlignment="0" applyProtection="0">
      <alignment vertical="center"/>
    </xf>
    <xf numFmtId="0" fontId="92" fillId="56" borderId="0" applyNumberFormat="0" applyBorder="0" applyAlignment="0" applyProtection="0">
      <alignment vertical="center"/>
    </xf>
    <xf numFmtId="0" fontId="58" fillId="8" borderId="23" applyNumberFormat="0" applyAlignment="0" applyProtection="0">
      <alignment vertical="center"/>
    </xf>
    <xf numFmtId="0" fontId="58" fillId="8" borderId="23" applyNumberFormat="0" applyAlignment="0" applyProtection="0">
      <alignment vertical="center"/>
    </xf>
    <xf numFmtId="0" fontId="58" fillId="8" borderId="23" applyNumberFormat="0" applyAlignment="0" applyProtection="0">
      <alignment vertical="center"/>
    </xf>
    <xf numFmtId="0" fontId="42" fillId="0" borderId="0"/>
    <xf numFmtId="0" fontId="82" fillId="0" borderId="0"/>
    <xf numFmtId="0" fontId="0" fillId="55" borderId="34" applyNumberFormat="0" applyFont="0" applyAlignment="0" applyProtection="0">
      <alignment vertical="center"/>
    </xf>
    <xf numFmtId="0" fontId="0" fillId="55" borderId="34" applyNumberFormat="0" applyFont="0" applyAlignment="0" applyProtection="0">
      <alignment vertical="center"/>
    </xf>
    <xf numFmtId="0" fontId="0" fillId="55" borderId="34" applyNumberFormat="0" applyFont="0" applyAlignment="0" applyProtection="0">
      <alignment vertical="center"/>
    </xf>
    <xf numFmtId="0" fontId="0" fillId="55" borderId="34" applyNumberFormat="0" applyFont="0" applyAlignment="0" applyProtection="0">
      <alignment vertical="center"/>
    </xf>
    <xf numFmtId="0" fontId="28" fillId="55" borderId="34" applyNumberFormat="0" applyFont="0" applyAlignment="0" applyProtection="0">
      <alignment vertical="center"/>
    </xf>
    <xf numFmtId="0" fontId="24" fillId="0" borderId="0"/>
  </cellStyleXfs>
  <cellXfs count="315">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0" fillId="0" borderId="0" xfId="0" applyFill="1"/>
    <xf numFmtId="0" fontId="0" fillId="0" borderId="0" xfId="0" applyFont="1" applyFill="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48" applyBorder="1" applyAlignment="1">
      <alignment vertical="center"/>
    </xf>
    <xf numFmtId="178" fontId="7" fillId="0" borderId="1" xfId="0" applyNumberFormat="1" applyFont="1" applyFill="1" applyBorder="1" applyAlignment="1">
      <alignment horizontal="center" vertical="center"/>
    </xf>
    <xf numFmtId="0" fontId="8" fillId="0" borderId="1" xfId="48" applyFont="1" applyBorder="1" applyAlignment="1">
      <alignment vertical="center"/>
    </xf>
    <xf numFmtId="0" fontId="9" fillId="0" borderId="1" xfId="48" applyFont="1" applyBorder="1" applyAlignment="1">
      <alignment vertical="center"/>
    </xf>
    <xf numFmtId="0" fontId="5" fillId="0" borderId="1" xfId="0" applyFont="1" applyFill="1" applyBorder="1" applyAlignment="1">
      <alignment horizontal="left" vertical="center" wrapText="1"/>
    </xf>
    <xf numFmtId="0" fontId="10" fillId="0" borderId="1" xfId="48" applyFont="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0" xfId="0" applyFont="1"/>
    <xf numFmtId="0" fontId="12" fillId="0" borderId="0" xfId="0" applyFont="1" applyAlignment="1">
      <alignment vertical="center"/>
    </xf>
    <xf numFmtId="0" fontId="13" fillId="0" borderId="0" xfId="0" applyFont="1" applyAlignment="1">
      <alignment horizontal="center" vertical="center" wrapText="1"/>
    </xf>
    <xf numFmtId="0" fontId="11" fillId="0" borderId="0" xfId="0" applyFont="1" applyAlignment="1">
      <alignment horizontal="center"/>
    </xf>
    <xf numFmtId="0" fontId="12" fillId="0" borderId="0" xfId="0" applyFont="1" applyAlignment="1">
      <alignment horizontal="left" vertical="top" wrapText="1"/>
    </xf>
    <xf numFmtId="0" fontId="12" fillId="0" borderId="0" xfId="0" applyFont="1" applyAlignment="1">
      <alignment horizontal="left" vertical="top"/>
    </xf>
    <xf numFmtId="0" fontId="0" fillId="0" borderId="0" xfId="0" applyFill="1" applyBorder="1" applyAlignment="1">
      <alignment vertical="center"/>
    </xf>
    <xf numFmtId="0" fontId="0" fillId="0" borderId="0" xfId="1082" applyFont="1" applyAlignment="1">
      <alignment horizontal="left" vertical="center"/>
    </xf>
    <xf numFmtId="0" fontId="0" fillId="0" borderId="0" xfId="1082" applyFill="1" applyBorder="1" applyAlignment="1"/>
    <xf numFmtId="0" fontId="14" fillId="0" borderId="0" xfId="1082" applyFont="1" applyFill="1" applyBorder="1" applyAlignment="1">
      <alignment horizontal="center" vertical="center"/>
    </xf>
    <xf numFmtId="0" fontId="0" fillId="0" borderId="0" xfId="1082" applyFill="1" applyBorder="1" applyAlignment="1">
      <alignment horizontal="center" vertical="center"/>
    </xf>
    <xf numFmtId="0" fontId="0" fillId="0" borderId="1" xfId="1082" applyFont="1" applyFill="1" applyBorder="1" applyAlignment="1">
      <alignment horizontal="center" vertical="center"/>
    </xf>
    <xf numFmtId="0" fontId="0" fillId="0" borderId="1" xfId="1082" applyFill="1" applyBorder="1" applyAlignment="1">
      <alignment horizontal="center" vertical="center"/>
    </xf>
    <xf numFmtId="0" fontId="15" fillId="0" borderId="1" xfId="1082" applyFont="1" applyFill="1" applyBorder="1" applyAlignment="1">
      <alignment horizontal="center" vertical="center"/>
    </xf>
    <xf numFmtId="0" fontId="15" fillId="0" borderId="1" xfId="1082" applyFont="1" applyFill="1" applyBorder="1" applyAlignment="1">
      <alignment horizontal="center" vertical="center" wrapText="1"/>
    </xf>
    <xf numFmtId="178" fontId="15" fillId="0" borderId="1" xfId="1082" applyNumberFormat="1" applyFont="1" applyFill="1" applyBorder="1" applyAlignment="1">
      <alignment horizontal="center" vertical="center"/>
    </xf>
    <xf numFmtId="178" fontId="15" fillId="0" borderId="1" xfId="1082" applyNumberFormat="1" applyFont="1" applyFill="1" applyBorder="1" applyAlignment="1" applyProtection="1">
      <alignment horizontal="center" vertical="center"/>
    </xf>
    <xf numFmtId="0" fontId="16" fillId="0" borderId="1" xfId="1082" applyNumberFormat="1" applyFont="1" applyFill="1" applyBorder="1" applyAlignment="1" applyProtection="1">
      <alignment horizontal="left" vertical="center" wrapText="1"/>
    </xf>
    <xf numFmtId="0" fontId="17" fillId="0" borderId="1" xfId="1082" applyNumberFormat="1" applyFont="1" applyFill="1" applyBorder="1" applyAlignment="1" applyProtection="1">
      <alignment horizontal="left" vertical="center" wrapText="1"/>
    </xf>
    <xf numFmtId="0" fontId="0" fillId="0" borderId="0" xfId="0" applyAlignment="1">
      <alignment vertical="center"/>
    </xf>
    <xf numFmtId="0" fontId="0" fillId="0" borderId="0" xfId="0" applyFont="1" applyAlignment="1">
      <alignment vertical="center"/>
    </xf>
    <xf numFmtId="0" fontId="18"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xf>
    <xf numFmtId="0" fontId="20" fillId="0" borderId="0" xfId="0" applyFont="1" applyAlignment="1">
      <alignment vertical="center"/>
    </xf>
    <xf numFmtId="0" fontId="0" fillId="0" borderId="0" xfId="0" applyFill="1" applyAlignment="1">
      <alignment vertical="center"/>
    </xf>
    <xf numFmtId="0" fontId="21" fillId="0" borderId="0" xfId="0" applyFont="1" applyAlignment="1">
      <alignment vertical="center"/>
    </xf>
    <xf numFmtId="0" fontId="0" fillId="0" borderId="0" xfId="0" applyFont="1" applyAlignment="1">
      <alignment horizontal="center" vertical="center"/>
    </xf>
    <xf numFmtId="0" fontId="0" fillId="0" borderId="0" xfId="0" applyNumberFormat="1" applyFont="1" applyAlignment="1">
      <alignment vertical="center" wrapText="1"/>
    </xf>
    <xf numFmtId="0" fontId="22" fillId="0" borderId="0" xfId="0" applyFont="1" applyAlignment="1">
      <alignment horizontal="center" vertical="center"/>
    </xf>
    <xf numFmtId="0" fontId="23" fillId="0" borderId="0" xfId="0" applyFont="1" applyAlignment="1">
      <alignment vertical="center"/>
    </xf>
    <xf numFmtId="0" fontId="19" fillId="0" borderId="5" xfId="0" applyFont="1" applyBorder="1" applyAlignment="1">
      <alignment horizontal="center" vertical="center"/>
    </xf>
    <xf numFmtId="0" fontId="24" fillId="0" borderId="5" xfId="0" applyNumberFormat="1" applyFont="1" applyBorder="1" applyAlignment="1">
      <alignment horizontal="center" vertical="center"/>
    </xf>
    <xf numFmtId="49" fontId="25" fillId="0" borderId="1" xfId="1275" applyNumberFormat="1" applyFont="1" applyFill="1" applyBorder="1" applyAlignment="1">
      <alignment horizontal="center" vertical="center" wrapText="1"/>
    </xf>
    <xf numFmtId="0" fontId="26" fillId="0" borderId="1" xfId="1275" applyFont="1" applyFill="1" applyBorder="1" applyAlignment="1">
      <alignment horizontal="center" vertical="center" wrapText="1"/>
    </xf>
    <xf numFmtId="0" fontId="26" fillId="0" borderId="1" xfId="1275" applyNumberFormat="1" applyFont="1" applyFill="1" applyBorder="1" applyAlignment="1">
      <alignment horizontal="center" vertical="center" wrapText="1"/>
    </xf>
    <xf numFmtId="0" fontId="25" fillId="0" borderId="2" xfId="1275" applyFont="1" applyFill="1" applyBorder="1" applyAlignment="1">
      <alignment horizontal="center" vertical="center" wrapText="1"/>
    </xf>
    <xf numFmtId="0" fontId="25" fillId="0" borderId="1" xfId="1275" applyFont="1" applyFill="1" applyBorder="1" applyAlignment="1">
      <alignment horizontal="center" vertical="center" wrapText="1"/>
    </xf>
    <xf numFmtId="180" fontId="25" fillId="0" borderId="1" xfId="1105"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180" fontId="19" fillId="0" borderId="1" xfId="1105" applyNumberFormat="1" applyFont="1" applyFill="1" applyBorder="1" applyAlignment="1">
      <alignment horizontal="center" vertical="center" wrapText="1"/>
    </xf>
    <xf numFmtId="49" fontId="19" fillId="0" borderId="1" xfId="1177"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25" fillId="0" borderId="1" xfId="1177" applyNumberFormat="1" applyFont="1" applyFill="1" applyBorder="1" applyAlignment="1">
      <alignment horizontal="center" vertical="center" wrapText="1"/>
    </xf>
    <xf numFmtId="0" fontId="25" fillId="0" borderId="1" xfId="1082" applyFont="1" applyFill="1" applyBorder="1" applyAlignment="1">
      <alignment horizontal="center" vertical="center" wrapText="1"/>
    </xf>
    <xf numFmtId="0" fontId="19" fillId="0" borderId="1" xfId="1177" applyFont="1" applyFill="1" applyBorder="1" applyAlignment="1">
      <alignment vertical="center" wrapText="1"/>
    </xf>
    <xf numFmtId="0" fontId="1" fillId="0" borderId="1" xfId="0" applyFont="1" applyFill="1" applyBorder="1" applyAlignment="1">
      <alignment vertical="center" wrapText="1"/>
    </xf>
    <xf numFmtId="0" fontId="24" fillId="0" borderId="0" xfId="0" applyFont="1" applyAlignment="1">
      <alignment horizontal="center" vertical="center"/>
    </xf>
    <xf numFmtId="0" fontId="24" fillId="0" borderId="0" xfId="0" applyNumberFormat="1" applyFont="1" applyAlignment="1">
      <alignment vertical="center" wrapText="1"/>
    </xf>
    <xf numFmtId="0" fontId="24" fillId="0" borderId="0" xfId="0" applyFont="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1" xfId="0" applyFont="1" applyFill="1" applyBorder="1" applyAlignment="1">
      <alignment horizontal="center" vertical="center"/>
    </xf>
    <xf numFmtId="0" fontId="5" fillId="0" borderId="0" xfId="0" applyFont="1" applyAlignment="1">
      <alignment horizontal="center" vertical="center"/>
    </xf>
    <xf numFmtId="0" fontId="14" fillId="0" borderId="0" xfId="0" applyFont="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7" fillId="0" borderId="0" xfId="0" applyFont="1" applyAlignment="1">
      <alignment vertical="center"/>
    </xf>
    <xf numFmtId="0" fontId="24" fillId="0" borderId="0" xfId="0" applyFont="1" applyFill="1" applyBorder="1" applyAlignment="1"/>
    <xf numFmtId="0" fontId="24" fillId="0" borderId="0" xfId="1888" applyFill="1"/>
    <xf numFmtId="0" fontId="28" fillId="0" borderId="0" xfId="1888" applyNumberFormat="1" applyFont="1" applyFill="1" applyAlignment="1" applyProtection="1">
      <alignment vertical="center"/>
    </xf>
    <xf numFmtId="0" fontId="29" fillId="0" borderId="0" xfId="1888" applyNumberFormat="1" applyFont="1" applyFill="1" applyBorder="1" applyAlignment="1" applyProtection="1">
      <alignment horizontal="center" vertical="center"/>
    </xf>
    <xf numFmtId="0" fontId="30" fillId="0" borderId="0" xfId="1888" applyNumberFormat="1" applyFont="1" applyFill="1" applyBorder="1" applyAlignment="1" applyProtection="1"/>
    <xf numFmtId="0" fontId="17" fillId="0" borderId="12" xfId="1888" applyNumberFormat="1" applyFont="1" applyFill="1" applyBorder="1" applyAlignment="1" applyProtection="1">
      <alignment vertical="center"/>
    </xf>
    <xf numFmtId="0" fontId="31" fillId="0" borderId="12" xfId="1888" applyNumberFormat="1" applyFont="1" applyFill="1" applyBorder="1" applyAlignment="1" applyProtection="1">
      <alignment vertical="center"/>
    </xf>
    <xf numFmtId="0" fontId="31" fillId="0" borderId="5" xfId="1888" applyNumberFormat="1" applyFont="1" applyFill="1" applyBorder="1" applyAlignment="1" applyProtection="1">
      <alignment vertical="center"/>
    </xf>
    <xf numFmtId="0" fontId="24" fillId="0" borderId="5" xfId="1888" applyNumberFormat="1" applyFont="1" applyFill="1" applyBorder="1" applyAlignment="1" applyProtection="1"/>
    <xf numFmtId="0" fontId="17" fillId="0" borderId="13" xfId="1888" applyNumberFormat="1" applyFont="1" applyFill="1" applyBorder="1" applyAlignment="1" applyProtection="1">
      <alignment horizontal="center" vertical="center"/>
    </xf>
    <xf numFmtId="0" fontId="17" fillId="0" borderId="14" xfId="1888" applyNumberFormat="1" applyFont="1" applyFill="1" applyBorder="1" applyAlignment="1" applyProtection="1">
      <alignment horizontal="center" vertical="center" wrapText="1"/>
    </xf>
    <xf numFmtId="0" fontId="17" fillId="0" borderId="1" xfId="1888" applyNumberFormat="1" applyFont="1" applyFill="1" applyBorder="1" applyAlignment="1" applyProtection="1">
      <alignment horizontal="center" vertical="center" wrapText="1"/>
    </xf>
    <xf numFmtId="0" fontId="17" fillId="0" borderId="15" xfId="1888" applyNumberFormat="1" applyFont="1" applyFill="1" applyBorder="1" applyAlignment="1" applyProtection="1">
      <alignment horizontal="center" vertical="center" wrapText="1"/>
    </xf>
    <xf numFmtId="0" fontId="17" fillId="0" borderId="13" xfId="1888"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vertical="center"/>
    </xf>
    <xf numFmtId="181" fontId="17" fillId="0" borderId="13" xfId="0" applyNumberFormat="1" applyFont="1" applyFill="1" applyBorder="1" applyAlignment="1" applyProtection="1">
      <alignment horizontal="right" vertical="center"/>
    </xf>
    <xf numFmtId="182" fontId="17" fillId="0" borderId="13" xfId="0" applyNumberFormat="1" applyFont="1" applyFill="1" applyBorder="1" applyAlignment="1" applyProtection="1">
      <alignment horizontal="right" vertical="center"/>
    </xf>
    <xf numFmtId="0" fontId="17" fillId="0" borderId="13" xfId="0" applyNumberFormat="1" applyFont="1" applyFill="1" applyBorder="1" applyAlignment="1" applyProtection="1">
      <alignment horizontal="left" vertical="center"/>
    </xf>
    <xf numFmtId="0" fontId="17" fillId="0" borderId="16" xfId="0" applyNumberFormat="1" applyFont="1" applyFill="1" applyBorder="1" applyAlignment="1" applyProtection="1">
      <alignment horizontal="left" vertical="center"/>
    </xf>
    <xf numFmtId="0" fontId="32" fillId="0" borderId="0" xfId="1888" applyFont="1" applyFill="1" applyAlignment="1">
      <alignment horizontal="right"/>
    </xf>
    <xf numFmtId="0" fontId="17" fillId="0" borderId="12" xfId="1888" applyNumberFormat="1" applyFont="1" applyFill="1" applyBorder="1" applyAlignment="1" applyProtection="1">
      <alignment horizontal="right" vertical="center"/>
    </xf>
    <xf numFmtId="181" fontId="17" fillId="0" borderId="14" xfId="0" applyNumberFormat="1" applyFont="1" applyFill="1" applyBorder="1" applyAlignment="1" applyProtection="1">
      <alignment horizontal="right" vertical="center"/>
    </xf>
    <xf numFmtId="0" fontId="17" fillId="0" borderId="16" xfId="1888" applyNumberFormat="1" applyFont="1" applyFill="1" applyBorder="1" applyAlignment="1" applyProtection="1">
      <alignment horizontal="left" vertical="center"/>
    </xf>
    <xf numFmtId="176" fontId="17" fillId="0" borderId="13" xfId="1888" applyNumberFormat="1" applyFont="1" applyFill="1" applyBorder="1" applyAlignment="1" applyProtection="1">
      <alignment horizontal="right" vertical="center"/>
    </xf>
    <xf numFmtId="176" fontId="17" fillId="0" borderId="17" xfId="1888" applyNumberFormat="1" applyFont="1" applyFill="1" applyBorder="1" applyAlignment="1" applyProtection="1">
      <alignment horizontal="right" vertical="center"/>
    </xf>
    <xf numFmtId="0" fontId="17" fillId="0" borderId="13" xfId="1888" applyNumberFormat="1" applyFont="1" applyFill="1" applyBorder="1" applyAlignment="1" applyProtection="1">
      <alignment horizontal="left" vertical="center"/>
    </xf>
    <xf numFmtId="0" fontId="17" fillId="0" borderId="13" xfId="1888" applyNumberFormat="1" applyFont="1" applyFill="1" applyBorder="1" applyAlignment="1" applyProtection="1">
      <alignment vertical="center"/>
    </xf>
    <xf numFmtId="176" fontId="17" fillId="0" borderId="13" xfId="1888" applyNumberFormat="1" applyFont="1" applyFill="1" applyBorder="1" applyAlignment="1" applyProtection="1">
      <alignment horizontal="center" vertical="center"/>
    </xf>
    <xf numFmtId="176" fontId="17" fillId="0" borderId="14" xfId="1888" applyNumberFormat="1" applyFont="1" applyFill="1" applyBorder="1" applyAlignment="1" applyProtection="1">
      <alignment horizontal="right" vertical="center"/>
    </xf>
    <xf numFmtId="0" fontId="24" fillId="0" borderId="0" xfId="0" applyFont="1" applyAlignment="1">
      <alignment vertical="center" wrapText="1"/>
    </xf>
    <xf numFmtId="0" fontId="33"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43" fontId="0" fillId="0" borderId="0" xfId="0" applyNumberFormat="1" applyAlignment="1">
      <alignment vertical="center" wrapText="1"/>
    </xf>
    <xf numFmtId="0" fontId="0" fillId="0" borderId="0" xfId="0" applyBorder="1" applyAlignment="1">
      <alignment vertical="center" wrapText="1"/>
    </xf>
    <xf numFmtId="0" fontId="11" fillId="0" borderId="0" xfId="0" applyFont="1" applyAlignment="1">
      <alignment horizontal="center" vertical="center" wrapText="1"/>
    </xf>
    <xf numFmtId="43" fontId="24" fillId="0" borderId="0" xfId="0" applyNumberFormat="1" applyFont="1" applyAlignment="1">
      <alignment horizontal="center" vertical="center" wrapText="1"/>
    </xf>
    <xf numFmtId="0" fontId="24" fillId="0" borderId="0" xfId="0" applyFont="1" applyBorder="1" applyAlignment="1">
      <alignment vertical="center" wrapText="1"/>
    </xf>
    <xf numFmtId="0" fontId="34" fillId="0" borderId="1" xfId="0" applyFont="1" applyBorder="1" applyAlignment="1">
      <alignment horizontal="center" vertical="center" wrapText="1"/>
    </xf>
    <xf numFmtId="43" fontId="34" fillId="0" borderId="1" xfId="0" applyNumberFormat="1" applyFont="1" applyBorder="1" applyAlignment="1">
      <alignment horizontal="center" vertical="center" wrapText="1"/>
    </xf>
    <xf numFmtId="0" fontId="33" fillId="0" borderId="0" xfId="0" applyFont="1" applyBorder="1" applyAlignment="1">
      <alignment vertical="center" wrapText="1"/>
    </xf>
    <xf numFmtId="0" fontId="19" fillId="2" borderId="1" xfId="0" applyFont="1" applyFill="1" applyBorder="1" applyAlignment="1">
      <alignment vertical="center" wrapText="1"/>
    </xf>
    <xf numFmtId="178" fontId="19" fillId="2" borderId="1" xfId="0" applyNumberFormat="1" applyFont="1" applyFill="1" applyBorder="1" applyAlignment="1">
      <alignment horizontal="center" vertical="center" wrapText="1"/>
    </xf>
    <xf numFmtId="0" fontId="0" fillId="0" borderId="0" xfId="0" applyFont="1" applyBorder="1" applyAlignment="1">
      <alignment vertical="center" wrapText="1"/>
    </xf>
    <xf numFmtId="176" fontId="19" fillId="2" borderId="1" xfId="0" applyNumberFormat="1" applyFont="1" applyFill="1" applyBorder="1" applyAlignment="1">
      <alignment vertical="center" wrapText="1"/>
    </xf>
    <xf numFmtId="176" fontId="19" fillId="0" borderId="1" xfId="0" applyNumberFormat="1" applyFont="1" applyFill="1" applyBorder="1" applyAlignment="1">
      <alignment vertical="center" wrapText="1"/>
    </xf>
    <xf numFmtId="178" fontId="19" fillId="0" borderId="1" xfId="0" applyNumberFormat="1" applyFont="1" applyFill="1" applyBorder="1" applyAlignment="1">
      <alignment horizontal="center" vertical="center" wrapText="1"/>
    </xf>
    <xf numFmtId="176" fontId="19" fillId="0" borderId="1" xfId="0" applyNumberFormat="1" applyFont="1" applyBorder="1" applyAlignment="1">
      <alignment vertical="center" wrapText="1"/>
    </xf>
    <xf numFmtId="0" fontId="19" fillId="0" borderId="1" xfId="0" applyFont="1" applyBorder="1" applyAlignment="1">
      <alignment vertical="center" wrapText="1"/>
    </xf>
    <xf numFmtId="178" fontId="19" fillId="0" borderId="1" xfId="0" applyNumberFormat="1" applyFont="1" applyBorder="1" applyAlignment="1">
      <alignment horizontal="center" vertical="center" wrapText="1"/>
    </xf>
    <xf numFmtId="0" fontId="19" fillId="0" borderId="0" xfId="0" applyFont="1" applyAlignment="1">
      <alignment vertical="center" wrapText="1"/>
    </xf>
    <xf numFmtId="43" fontId="19" fillId="0" borderId="0" xfId="0" applyNumberFormat="1" applyFont="1" applyAlignment="1">
      <alignment vertical="center" wrapText="1"/>
    </xf>
    <xf numFmtId="43" fontId="24" fillId="0" borderId="0" xfId="0" applyNumberFormat="1" applyFont="1" applyAlignment="1">
      <alignment horizontal="right" vertical="center" wrapText="1"/>
    </xf>
    <xf numFmtId="177" fontId="19" fillId="0" borderId="1" xfId="0" applyNumberFormat="1" applyFont="1" applyFill="1" applyBorder="1" applyAlignment="1">
      <alignment horizontal="center" vertical="center" wrapText="1"/>
    </xf>
    <xf numFmtId="179" fontId="19" fillId="0" borderId="1" xfId="0" applyNumberFormat="1" applyFont="1" applyFill="1" applyBorder="1" applyAlignment="1">
      <alignment vertical="center" wrapText="1"/>
    </xf>
    <xf numFmtId="43" fontId="19" fillId="0" borderId="1" xfId="0" applyNumberFormat="1" applyFont="1" applyFill="1" applyBorder="1" applyAlignment="1">
      <alignment vertical="center" wrapText="1"/>
    </xf>
    <xf numFmtId="0" fontId="24" fillId="0" borderId="1" xfId="0" applyFont="1" applyBorder="1" applyAlignment="1">
      <alignment vertical="center" wrapText="1"/>
    </xf>
    <xf numFmtId="43" fontId="19" fillId="0" borderId="1" xfId="0" applyNumberFormat="1" applyFont="1" applyBorder="1" applyAlignment="1">
      <alignmen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178" fontId="20" fillId="0" borderId="1" xfId="0" applyNumberFormat="1" applyFont="1" applyBorder="1" applyAlignment="1">
      <alignment horizontal="center" vertical="center" wrapText="1"/>
    </xf>
    <xf numFmtId="0" fontId="35" fillId="0" borderId="0" xfId="0" applyFont="1" applyFill="1" applyAlignment="1">
      <alignment vertical="center"/>
    </xf>
    <xf numFmtId="0" fontId="36"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vertical="center" wrapText="1"/>
    </xf>
    <xf numFmtId="0" fontId="38" fillId="0" borderId="0" xfId="0" applyFont="1" applyFill="1" applyBorder="1" applyAlignment="1">
      <alignment vertical="center" wrapText="1"/>
    </xf>
    <xf numFmtId="0" fontId="37" fillId="0" borderId="0" xfId="0" applyFont="1" applyFill="1" applyBorder="1" applyAlignment="1">
      <alignment horizontal="right" vertical="center" wrapText="1"/>
    </xf>
    <xf numFmtId="0" fontId="3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7" fillId="0" borderId="1" xfId="0" applyFont="1" applyFill="1" applyBorder="1" applyAlignment="1">
      <alignment vertical="center" wrapText="1"/>
    </xf>
    <xf numFmtId="4" fontId="24" fillId="0" borderId="1" xfId="0" applyNumberFormat="1" applyFont="1" applyFill="1" applyBorder="1" applyAlignment="1">
      <alignment vertical="center" wrapText="1"/>
    </xf>
    <xf numFmtId="0" fontId="11" fillId="0" borderId="0" xfId="0" applyFont="1" applyFill="1" applyBorder="1" applyAlignment="1">
      <alignment horizontal="center" vertical="center" wrapText="1"/>
    </xf>
    <xf numFmtId="0" fontId="0" fillId="0" borderId="0" xfId="1082" applyNumberFormat="1" applyFont="1" applyFill="1" applyAlignment="1" applyProtection="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4" fontId="40" fillId="0" borderId="1" xfId="0" applyNumberFormat="1" applyFont="1" applyBorder="1" applyAlignment="1">
      <alignment horizontal="center" vertical="center" wrapText="1"/>
    </xf>
    <xf numFmtId="0" fontId="40" fillId="3" borderId="1" xfId="0" applyFont="1" applyFill="1" applyBorder="1" applyAlignment="1">
      <alignment horizontal="center" vertical="center" wrapText="1"/>
    </xf>
    <xf numFmtId="49" fontId="24" fillId="0" borderId="1" xfId="0" applyNumberFormat="1" applyFont="1" applyBorder="1" applyAlignment="1">
      <alignment horizontal="left" vertical="center" wrapText="1"/>
    </xf>
    <xf numFmtId="4" fontId="24" fillId="0" borderId="1" xfId="0" applyNumberFormat="1" applyFont="1" applyBorder="1" applyAlignment="1">
      <alignment horizontal="center" vertical="center"/>
    </xf>
    <xf numFmtId="0" fontId="0" fillId="0" borderId="1" xfId="0" applyFont="1" applyBorder="1" applyAlignment="1">
      <alignment vertical="center"/>
    </xf>
    <xf numFmtId="4" fontId="0" fillId="0" borderId="1" xfId="0" applyNumberFormat="1" applyBorder="1" applyAlignment="1">
      <alignment horizontal="center" vertical="center"/>
    </xf>
    <xf numFmtId="4" fontId="40" fillId="0" borderId="18" xfId="0" applyNumberFormat="1" applyFont="1" applyBorder="1" applyAlignment="1">
      <alignment horizontal="center" vertical="center" wrapText="1"/>
    </xf>
    <xf numFmtId="0" fontId="40" fillId="3" borderId="18" xfId="0" applyFont="1" applyFill="1" applyBorder="1" applyAlignment="1">
      <alignment horizontal="center" vertical="center" wrapText="1"/>
    </xf>
    <xf numFmtId="49" fontId="24" fillId="0" borderId="19" xfId="0" applyNumberFormat="1" applyFont="1" applyBorder="1" applyAlignment="1">
      <alignment horizontal="left" vertical="center" wrapText="1"/>
    </xf>
    <xf numFmtId="4" fontId="24" fillId="0" borderId="18" xfId="0" applyNumberFormat="1" applyFont="1" applyBorder="1" applyAlignment="1">
      <alignment horizontal="center" vertical="center"/>
    </xf>
    <xf numFmtId="49" fontId="24" fillId="0" borderId="20" xfId="0" applyNumberFormat="1" applyFont="1" applyBorder="1" applyAlignment="1">
      <alignment horizontal="left" vertical="center" wrapText="1"/>
    </xf>
    <xf numFmtId="4" fontId="24" fillId="0" borderId="21" xfId="0" applyNumberFormat="1" applyFont="1" applyBorder="1" applyAlignment="1">
      <alignment horizontal="center" vertical="center"/>
    </xf>
    <xf numFmtId="0" fontId="41" fillId="0" borderId="0" xfId="0" applyFont="1" applyFill="1" applyAlignment="1">
      <alignment vertical="center"/>
    </xf>
    <xf numFmtId="0" fontId="42" fillId="0" borderId="0" xfId="0" applyFont="1" applyFill="1" applyAlignment="1">
      <alignment vertical="center"/>
    </xf>
    <xf numFmtId="0" fontId="42" fillId="0" borderId="0" xfId="0" applyFont="1" applyFill="1" applyAlignment="1">
      <alignment horizontal="center" vertical="center"/>
    </xf>
    <xf numFmtId="0" fontId="15" fillId="0" borderId="0" xfId="0" applyFont="1" applyFill="1" applyAlignment="1">
      <alignment vertical="center"/>
    </xf>
    <xf numFmtId="0" fontId="11" fillId="0" borderId="0" xfId="0" applyFont="1" applyFill="1" applyAlignment="1">
      <alignment horizontal="center" vertical="center"/>
    </xf>
    <xf numFmtId="0" fontId="0" fillId="0" borderId="0" xfId="0" applyFont="1" applyAlignment="1">
      <alignment horizontal="center"/>
    </xf>
    <xf numFmtId="0" fontId="43" fillId="0" borderId="0" xfId="0" applyFont="1" applyFill="1" applyAlignment="1">
      <alignment vertical="center"/>
    </xf>
    <xf numFmtId="0" fontId="43" fillId="0" borderId="0" xfId="0" applyFont="1" applyFill="1" applyAlignment="1">
      <alignment horizontal="center" vertical="center"/>
    </xf>
    <xf numFmtId="3" fontId="26" fillId="0" borderId="1" xfId="0" applyNumberFormat="1" applyFont="1" applyFill="1" applyBorder="1" applyAlignment="1" applyProtection="1">
      <alignment horizontal="center" vertical="center"/>
    </xf>
    <xf numFmtId="0" fontId="41" fillId="0" borderId="1" xfId="0" applyFont="1" applyFill="1" applyBorder="1" applyAlignment="1">
      <alignment horizontal="center" vertical="center"/>
    </xf>
    <xf numFmtId="3" fontId="43" fillId="2" borderId="1" xfId="0" applyNumberFormat="1" applyFont="1" applyFill="1" applyBorder="1" applyAlignment="1" applyProtection="1">
      <alignment horizontal="left" vertical="center"/>
    </xf>
    <xf numFmtId="0" fontId="42" fillId="2" borderId="1" xfId="0" applyFont="1" applyFill="1" applyBorder="1" applyAlignment="1">
      <alignment horizontal="center" vertical="center"/>
    </xf>
    <xf numFmtId="3" fontId="43" fillId="0" borderId="1" xfId="0" applyNumberFormat="1" applyFont="1" applyFill="1" applyBorder="1" applyAlignment="1" applyProtection="1">
      <alignment horizontal="left" vertical="center"/>
    </xf>
    <xf numFmtId="0" fontId="42" fillId="0" borderId="1" xfId="0" applyFont="1" applyFill="1" applyBorder="1" applyAlignment="1">
      <alignment horizontal="center" vertical="center"/>
    </xf>
    <xf numFmtId="0" fontId="43" fillId="0" borderId="1" xfId="950" applyFont="1" applyFill="1" applyBorder="1" applyAlignment="1">
      <alignment vertical="center" wrapText="1"/>
    </xf>
    <xf numFmtId="3" fontId="43" fillId="0" borderId="1" xfId="0" applyNumberFormat="1" applyFont="1" applyFill="1" applyBorder="1" applyAlignment="1" applyProtection="1">
      <alignment vertical="center"/>
    </xf>
    <xf numFmtId="0" fontId="43" fillId="0" borderId="1" xfId="0" applyFont="1" applyFill="1" applyBorder="1" applyAlignment="1">
      <alignment horizontal="left" vertical="center"/>
    </xf>
    <xf numFmtId="3" fontId="43" fillId="2" borderId="1" xfId="0" applyNumberFormat="1" applyFont="1" applyFill="1" applyBorder="1" applyAlignment="1" applyProtection="1">
      <alignment vertical="center"/>
    </xf>
    <xf numFmtId="0" fontId="41" fillId="2" borderId="1" xfId="0" applyFont="1" applyFill="1" applyBorder="1" applyAlignment="1">
      <alignment horizontal="center" vertical="center"/>
    </xf>
    <xf numFmtId="0" fontId="42" fillId="4" borderId="1" xfId="0" applyFont="1" applyFill="1" applyBorder="1" applyAlignment="1">
      <alignment horizontal="center" vertical="center"/>
    </xf>
    <xf numFmtId="0" fontId="42" fillId="0" borderId="1" xfId="0" applyFont="1" applyFill="1" applyBorder="1" applyAlignment="1">
      <alignment vertical="center"/>
    </xf>
    <xf numFmtId="0" fontId="42" fillId="2" borderId="1" xfId="0" applyFont="1" applyFill="1" applyBorder="1" applyAlignment="1">
      <alignment vertical="center"/>
    </xf>
    <xf numFmtId="0" fontId="0" fillId="0" borderId="0" xfId="0" applyFont="1" applyFill="1" applyAlignment="1">
      <alignment vertical="center"/>
    </xf>
    <xf numFmtId="0" fontId="44" fillId="0" borderId="1" xfId="0" applyFont="1" applyFill="1" applyBorder="1" applyAlignment="1">
      <alignment horizontal="center" vertical="center"/>
    </xf>
    <xf numFmtId="0" fontId="43" fillId="0" borderId="1" xfId="0" applyFont="1" applyFill="1" applyBorder="1" applyAlignment="1">
      <alignment vertical="center"/>
    </xf>
    <xf numFmtId="3" fontId="19" fillId="2" borderId="1" xfId="0" applyNumberFormat="1" applyFont="1" applyFill="1" applyBorder="1" applyAlignment="1" applyProtection="1">
      <alignment vertical="center"/>
    </xf>
    <xf numFmtId="0" fontId="43" fillId="2" borderId="1" xfId="0" applyFont="1" applyFill="1" applyBorder="1" applyAlignment="1">
      <alignment vertical="center"/>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24" fillId="0" borderId="1" xfId="0" applyFont="1" applyFill="1" applyBorder="1" applyAlignment="1">
      <alignment vertical="center" wrapText="1"/>
    </xf>
    <xf numFmtId="4" fontId="19" fillId="0" borderId="1" xfId="0" applyNumberFormat="1" applyFont="1" applyFill="1" applyBorder="1" applyAlignment="1">
      <alignment vertical="center" wrapText="1"/>
    </xf>
    <xf numFmtId="0" fontId="0" fillId="0" borderId="0" xfId="0" applyFill="1" applyAlignment="1">
      <alignment horizontal="center"/>
    </xf>
    <xf numFmtId="0" fontId="45" fillId="0" borderId="0" xfId="0" applyNumberFormat="1" applyFont="1" applyFill="1" applyAlignment="1" applyProtection="1">
      <alignment horizontal="center" vertical="center"/>
    </xf>
    <xf numFmtId="0" fontId="24" fillId="0" borderId="0" xfId="0" applyNumberFormat="1" applyFont="1" applyFill="1" applyAlignment="1" applyProtection="1">
      <alignment horizontal="right" vertical="center"/>
    </xf>
    <xf numFmtId="0" fontId="46" fillId="3" borderId="22" xfId="0" applyFont="1" applyFill="1" applyBorder="1" applyAlignment="1">
      <alignment horizontal="center" vertical="center"/>
    </xf>
    <xf numFmtId="0" fontId="46" fillId="0" borderId="1" xfId="0" applyNumberFormat="1" applyFont="1" applyFill="1" applyBorder="1" applyAlignment="1" applyProtection="1">
      <alignment horizontal="center" vertical="center"/>
    </xf>
    <xf numFmtId="0" fontId="46" fillId="3" borderId="11" xfId="0" applyFont="1" applyFill="1" applyBorder="1" applyAlignment="1" applyProtection="1">
      <alignment horizontal="center" vertical="center" wrapText="1"/>
      <protection locked="0"/>
    </xf>
    <xf numFmtId="3" fontId="24" fillId="0" borderId="1" xfId="0" applyNumberFormat="1" applyFont="1" applyFill="1" applyBorder="1" applyAlignment="1" applyProtection="1">
      <alignment horizontal="center" vertical="center"/>
    </xf>
    <xf numFmtId="0" fontId="24" fillId="3" borderId="11" xfId="0" applyFont="1" applyFill="1" applyBorder="1" applyAlignment="1" applyProtection="1">
      <alignment vertical="center"/>
      <protection locked="0"/>
    </xf>
    <xf numFmtId="0" fontId="47" fillId="3" borderId="11" xfId="0" applyFont="1" applyFill="1" applyBorder="1" applyAlignment="1" applyProtection="1">
      <alignment vertical="center"/>
      <protection locked="0"/>
    </xf>
    <xf numFmtId="0" fontId="24" fillId="0" borderId="22" xfId="0" applyFont="1" applyFill="1" applyBorder="1" applyAlignment="1">
      <alignment horizontal="center" vertical="center"/>
    </xf>
    <xf numFmtId="0" fontId="46" fillId="0" borderId="11" xfId="0" applyFont="1" applyFill="1" applyBorder="1" applyAlignment="1" applyProtection="1">
      <alignment horizontal="center" vertical="center" wrapText="1"/>
      <protection locked="0"/>
    </xf>
    <xf numFmtId="0" fontId="24" fillId="0" borderId="11" xfId="0" applyFont="1" applyFill="1" applyBorder="1" applyAlignment="1" applyProtection="1">
      <alignment vertical="center"/>
      <protection locked="0"/>
    </xf>
    <xf numFmtId="0" fontId="47" fillId="0" borderId="11" xfId="0" applyFont="1" applyFill="1" applyBorder="1" applyAlignment="1" applyProtection="1">
      <alignment vertical="center"/>
      <protection locked="0"/>
    </xf>
    <xf numFmtId="1" fontId="24" fillId="0" borderId="11" xfId="0" applyNumberFormat="1" applyFont="1" applyFill="1" applyBorder="1" applyAlignment="1" applyProtection="1">
      <alignment vertical="center"/>
      <protection locked="0"/>
    </xf>
    <xf numFmtId="0" fontId="24" fillId="0" borderId="1" xfId="0" applyNumberFormat="1" applyFont="1" applyFill="1" applyBorder="1" applyAlignment="1" applyProtection="1">
      <alignment vertical="center"/>
    </xf>
    <xf numFmtId="0" fontId="0" fillId="0" borderId="0" xfId="0" applyAlignment="1">
      <alignment horizontal="left" vertical="center"/>
    </xf>
    <xf numFmtId="0" fontId="0" fillId="0" borderId="0" xfId="0" applyFont="1" applyFill="1" applyBorder="1" applyAlignment="1">
      <alignment horizontal="left" vertical="center"/>
    </xf>
    <xf numFmtId="0" fontId="0" fillId="0" borderId="0" xfId="0" applyNumberFormat="1" applyFont="1" applyFill="1" applyBorder="1" applyAlignment="1">
      <alignment horizontal="left" vertical="center"/>
    </xf>
    <xf numFmtId="0" fontId="4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24" fillId="0" borderId="0" xfId="0" applyNumberFormat="1" applyFont="1" applyFill="1" applyBorder="1" applyAlignment="1">
      <alignment horizontal="right" vertical="center"/>
    </xf>
    <xf numFmtId="0" fontId="19" fillId="5" borderId="1" xfId="0" applyFont="1" applyFill="1" applyBorder="1" applyAlignment="1">
      <alignment horizontal="center" vertical="center"/>
    </xf>
    <xf numFmtId="0" fontId="19" fillId="5" borderId="1" xfId="0" applyFont="1" applyFill="1" applyBorder="1" applyAlignment="1">
      <alignment horizontal="left" vertical="center"/>
    </xf>
    <xf numFmtId="41" fontId="19" fillId="5" borderId="1" xfId="0" applyNumberFormat="1" applyFont="1" applyFill="1" applyBorder="1" applyAlignment="1">
      <alignment horizontal="left" vertical="center"/>
    </xf>
    <xf numFmtId="0" fontId="19" fillId="0" borderId="1" xfId="0" applyFont="1" applyBorder="1" applyAlignment="1">
      <alignment horizontal="left" vertical="center"/>
    </xf>
    <xf numFmtId="41" fontId="19" fillId="0" borderId="1" xfId="0" applyNumberFormat="1" applyFont="1" applyBorder="1" applyAlignment="1">
      <alignment horizontal="left" vertical="center"/>
    </xf>
    <xf numFmtId="0" fontId="1" fillId="0" borderId="0" xfId="0" applyFont="1" applyFill="1" applyAlignment="1" applyProtection="1">
      <alignment horizontal="left" vertical="center"/>
      <protection locked="0"/>
    </xf>
    <xf numFmtId="0" fontId="1"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43" fillId="0" borderId="0" xfId="0" applyFont="1" applyFill="1" applyAlignment="1" applyProtection="1">
      <alignment horizontal="center" vertical="center"/>
      <protection locked="0"/>
    </xf>
    <xf numFmtId="178" fontId="43" fillId="0" borderId="0" xfId="0" applyNumberFormat="1" applyFont="1" applyFill="1" applyAlignment="1" applyProtection="1">
      <alignment vertical="center"/>
      <protection locked="0"/>
    </xf>
    <xf numFmtId="0" fontId="11" fillId="0" borderId="0" xfId="0" applyFont="1" applyFill="1" applyAlignment="1" applyProtection="1">
      <alignment horizontal="center" vertical="center"/>
      <protection locked="0"/>
    </xf>
    <xf numFmtId="0" fontId="43" fillId="0" borderId="0" xfId="0" applyFont="1" applyFill="1" applyAlignment="1" applyProtection="1">
      <alignment vertical="center"/>
      <protection locked="0"/>
    </xf>
    <xf numFmtId="0" fontId="48"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41" fontId="1" fillId="2" borderId="1" xfId="0" applyNumberFormat="1" applyFont="1" applyFill="1" applyBorder="1" applyAlignment="1" applyProtection="1">
      <alignment vertical="center"/>
    </xf>
    <xf numFmtId="0" fontId="1" fillId="6" borderId="1" xfId="0" applyFont="1" applyFill="1" applyBorder="1" applyAlignment="1" applyProtection="1">
      <alignment horizontal="left" vertical="center"/>
      <protection locked="0"/>
    </xf>
    <xf numFmtId="41" fontId="1" fillId="6" borderId="1" xfId="0" applyNumberFormat="1" applyFont="1" applyFill="1" applyBorder="1" applyAlignment="1" applyProtection="1">
      <alignment vertical="center"/>
      <protection locked="0"/>
    </xf>
    <xf numFmtId="0" fontId="1" fillId="0" borderId="1" xfId="0" applyFont="1" applyFill="1" applyBorder="1" applyAlignment="1" applyProtection="1">
      <alignment horizontal="left" vertical="center"/>
      <protection locked="0"/>
    </xf>
    <xf numFmtId="41" fontId="1" fillId="0" borderId="1" xfId="0" applyNumberFormat="1" applyFont="1" applyFill="1" applyBorder="1" applyAlignment="1" applyProtection="1">
      <alignment vertical="center"/>
      <protection locked="0"/>
    </xf>
    <xf numFmtId="0" fontId="33" fillId="0" borderId="0" xfId="0" applyFont="1" applyFill="1" applyAlignment="1" applyProtection="1">
      <alignment vertical="center"/>
      <protection locked="0"/>
    </xf>
    <xf numFmtId="0" fontId="0" fillId="0" borderId="0" xfId="0" applyFont="1" applyFill="1" applyAlignment="1" applyProtection="1">
      <alignment vertical="center" wrapText="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15" fillId="0" borderId="0" xfId="0" applyFont="1" applyFill="1" applyAlignment="1" applyProtection="1">
      <alignment vertical="center" wrapText="1"/>
      <protection locked="0"/>
    </xf>
    <xf numFmtId="0" fontId="33" fillId="0" borderId="0" xfId="0" applyFont="1" applyFill="1" applyAlignment="1" applyProtection="1">
      <alignment vertical="center" wrapText="1"/>
      <protection locked="0"/>
    </xf>
    <xf numFmtId="0" fontId="0" fillId="0" borderId="0"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49" fillId="0" borderId="1" xfId="0" applyFont="1" applyFill="1" applyBorder="1" applyAlignment="1" applyProtection="1">
      <alignment horizontal="left" vertical="center" wrapText="1"/>
      <protection locked="0"/>
    </xf>
    <xf numFmtId="0" fontId="49" fillId="0" borderId="1" xfId="0" applyFont="1" applyFill="1" applyBorder="1" applyAlignment="1" applyProtection="1">
      <alignment horizontal="center" vertical="center"/>
      <protection locked="0"/>
    </xf>
    <xf numFmtId="0" fontId="49" fillId="0" borderId="1" xfId="0" applyFont="1" applyFill="1" applyBorder="1" applyAlignment="1" applyProtection="1">
      <alignment horizontal="center" vertical="center"/>
    </xf>
    <xf numFmtId="0" fontId="46" fillId="0" borderId="1" xfId="0" applyFont="1" applyFill="1" applyBorder="1" applyAlignment="1" applyProtection="1">
      <alignment horizontal="center" vertical="center"/>
      <protection locked="0"/>
    </xf>
    <xf numFmtId="1" fontId="49" fillId="0" borderId="1" xfId="0" applyNumberFormat="1" applyFont="1" applyFill="1" applyBorder="1" applyAlignment="1" applyProtection="1">
      <alignment vertical="center" wrapText="1"/>
      <protection locked="0"/>
    </xf>
    <xf numFmtId="1" fontId="49" fillId="0" borderId="1" xfId="0" applyNumberFormat="1" applyFont="1" applyFill="1" applyBorder="1" applyAlignment="1" applyProtection="1">
      <alignment horizontal="center" vertical="center"/>
      <protection locked="0"/>
    </xf>
    <xf numFmtId="1" fontId="49" fillId="0" borderId="1" xfId="0" applyNumberFormat="1" applyFont="1" applyFill="1" applyBorder="1" applyAlignment="1" applyProtection="1">
      <alignment horizontal="left" vertical="center"/>
    </xf>
    <xf numFmtId="0" fontId="24" fillId="0" borderId="1" xfId="0" applyFont="1" applyFill="1" applyBorder="1" applyAlignment="1" applyProtection="1">
      <alignment horizontal="center" vertical="center"/>
      <protection locked="0"/>
    </xf>
    <xf numFmtId="1" fontId="49" fillId="0" borderId="1" xfId="0" applyNumberFormat="1" applyFont="1" applyFill="1" applyBorder="1" applyAlignment="1" applyProtection="1">
      <alignment horizontal="left" vertical="center" wrapText="1"/>
      <protection locked="0"/>
    </xf>
    <xf numFmtId="1" fontId="47" fillId="0" borderId="1" xfId="0" applyNumberFormat="1" applyFont="1" applyFill="1" applyBorder="1" applyAlignment="1" applyProtection="1">
      <alignment horizontal="left" vertical="center"/>
    </xf>
    <xf numFmtId="0" fontId="24" fillId="0" borderId="1" xfId="0" applyFont="1" applyFill="1" applyBorder="1" applyAlignment="1" applyProtection="1">
      <alignment horizontal="left" vertical="center"/>
      <protection locked="0"/>
    </xf>
    <xf numFmtId="1" fontId="47" fillId="0" borderId="1" xfId="0" applyNumberFormat="1" applyFont="1" applyFill="1" applyBorder="1" applyAlignment="1" applyProtection="1">
      <alignment vertical="center" wrapText="1"/>
      <protection locked="0"/>
    </xf>
    <xf numFmtId="1" fontId="47" fillId="0" borderId="1" xfId="0" applyNumberFormat="1" applyFont="1" applyFill="1" applyBorder="1" applyAlignment="1" applyProtection="1">
      <alignment horizontal="left" vertical="center"/>
      <protection locked="0"/>
    </xf>
    <xf numFmtId="1" fontId="47" fillId="0" borderId="1" xfId="0" applyNumberFormat="1" applyFont="1" applyFill="1" applyBorder="1" applyAlignment="1" applyProtection="1">
      <alignment horizontal="center" vertical="center"/>
      <protection locked="0"/>
    </xf>
    <xf numFmtId="0" fontId="47" fillId="0" borderId="1" xfId="0" applyNumberFormat="1" applyFont="1" applyFill="1" applyBorder="1" applyAlignment="1" applyProtection="1">
      <alignment vertical="center" wrapText="1"/>
      <protection locked="0"/>
    </xf>
    <xf numFmtId="3" fontId="47" fillId="0" borderId="1" xfId="0" applyNumberFormat="1" applyFont="1" applyFill="1" applyBorder="1" applyAlignment="1" applyProtection="1">
      <alignment vertical="center" wrapText="1"/>
      <protection locked="0"/>
    </xf>
    <xf numFmtId="3" fontId="47" fillId="0" borderId="1" xfId="0" applyNumberFormat="1" applyFont="1" applyFill="1" applyBorder="1" applyAlignment="1" applyProtection="1">
      <alignment horizontal="center" vertical="center"/>
      <protection locked="0"/>
    </xf>
    <xf numFmtId="0" fontId="47" fillId="0" borderId="1" xfId="0" applyNumberFormat="1" applyFont="1" applyFill="1" applyBorder="1" applyAlignment="1" applyProtection="1">
      <alignment horizontal="center" vertical="center"/>
      <protection locked="0"/>
    </xf>
    <xf numFmtId="0" fontId="47" fillId="0" borderId="1" xfId="0" applyFont="1" applyFill="1" applyBorder="1" applyAlignment="1" applyProtection="1">
      <alignment vertical="center" wrapText="1"/>
      <protection locked="0"/>
    </xf>
    <xf numFmtId="3" fontId="43" fillId="0" borderId="1" xfId="0" applyNumberFormat="1" applyFont="1" applyFill="1" applyBorder="1" applyAlignment="1" applyProtection="1">
      <alignment vertical="center"/>
      <protection locked="0"/>
    </xf>
    <xf numFmtId="0" fontId="47" fillId="0" borderId="1" xfId="0" applyFont="1" applyFill="1" applyBorder="1" applyAlignment="1" applyProtection="1">
      <alignment horizontal="center" vertical="center"/>
      <protection locked="0"/>
    </xf>
    <xf numFmtId="1" fontId="47" fillId="0" borderId="1" xfId="0" applyNumberFormat="1" applyFont="1" applyFill="1" applyBorder="1" applyAlignment="1" applyProtection="1">
      <alignment horizontal="center" vertical="center"/>
    </xf>
    <xf numFmtId="0" fontId="47" fillId="0" borderId="1"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distributed" vertical="center" wrapText="1"/>
      <protection locked="0"/>
    </xf>
    <xf numFmtId="0" fontId="24" fillId="0" borderId="1" xfId="0" applyFont="1" applyFill="1" applyBorder="1" applyAlignment="1" applyProtection="1">
      <alignment vertical="center" wrapText="1"/>
      <protection locked="0"/>
    </xf>
    <xf numFmtId="0" fontId="0" fillId="0" borderId="0" xfId="0" applyFont="1"/>
    <xf numFmtId="0" fontId="0" fillId="0" borderId="0" xfId="0" applyNumberFormat="1"/>
    <xf numFmtId="0" fontId="45" fillId="0" borderId="0" xfId="0" applyFont="1" applyAlignment="1">
      <alignment horizontal="center"/>
    </xf>
    <xf numFmtId="0" fontId="43" fillId="0" borderId="0" xfId="0" applyNumberFormat="1" applyFont="1" applyFill="1" applyAlignment="1">
      <alignment horizontal="center" vertical="center"/>
    </xf>
    <xf numFmtId="0" fontId="34" fillId="0" borderId="1" xfId="0" applyFont="1" applyFill="1" applyBorder="1" applyAlignment="1">
      <alignment horizontal="center" vertical="center"/>
    </xf>
    <xf numFmtId="0" fontId="34" fillId="0" borderId="1" xfId="0" applyNumberFormat="1" applyFont="1" applyFill="1" applyBorder="1" applyAlignment="1">
      <alignment horizontal="center" vertical="center"/>
    </xf>
    <xf numFmtId="0" fontId="0" fillId="0" borderId="1" xfId="0" applyNumberFormat="1" applyFont="1" applyBorder="1" applyAlignment="1">
      <alignment horizontal="center" vertical="center" wrapText="1"/>
    </xf>
    <xf numFmtId="0" fontId="0" fillId="0" borderId="1" xfId="0" applyNumberFormat="1" applyBorder="1" applyAlignment="1">
      <alignment horizontal="center"/>
    </xf>
    <xf numFmtId="0" fontId="0" fillId="0" borderId="1" xfId="0" applyFont="1" applyBorder="1" applyAlignment="1">
      <alignment horizontal="center"/>
    </xf>
    <xf numFmtId="183" fontId="0" fillId="0" borderId="0" xfId="0" applyNumberFormat="1" applyFill="1" applyAlignment="1">
      <alignment horizontal="center"/>
    </xf>
    <xf numFmtId="0" fontId="45" fillId="0" borderId="0" xfId="0" applyFont="1" applyFill="1" applyAlignment="1">
      <alignment horizontal="center"/>
    </xf>
    <xf numFmtId="0" fontId="0" fillId="0" borderId="0" xfId="0" applyFont="1" applyFill="1" applyAlignment="1">
      <alignment horizontal="center"/>
    </xf>
    <xf numFmtId="183" fontId="43" fillId="0" borderId="0" xfId="0" applyNumberFormat="1" applyFont="1" applyFill="1" applyAlignment="1">
      <alignment horizontal="center" vertical="center"/>
    </xf>
    <xf numFmtId="10" fontId="1" fillId="2" borderId="1" xfId="0" applyNumberFormat="1" applyFont="1" applyFill="1" applyBorder="1" applyAlignment="1" applyProtection="1">
      <alignment vertical="center"/>
      <protection locked="0"/>
    </xf>
    <xf numFmtId="10" fontId="1" fillId="6" borderId="1" xfId="0" applyNumberFormat="1" applyFont="1" applyFill="1" applyBorder="1" applyAlignment="1" applyProtection="1">
      <alignment vertical="center"/>
      <protection locked="0"/>
    </xf>
    <xf numFmtId="10" fontId="1" fillId="0" borderId="1"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178" fontId="42" fillId="0" borderId="0" xfId="0" applyNumberFormat="1" applyFont="1" applyFill="1" applyAlignment="1" applyProtection="1">
      <alignment horizontal="right" vertical="center"/>
      <protection locked="0"/>
    </xf>
    <xf numFmtId="0" fontId="34" fillId="0" borderId="0" xfId="0" applyFont="1" applyFill="1" applyAlignment="1" applyProtection="1">
      <alignment vertical="center"/>
      <protection locked="0"/>
    </xf>
    <xf numFmtId="0" fontId="43" fillId="0" borderId="0" xfId="0" applyFont="1" applyFill="1" applyAlignment="1" applyProtection="1">
      <alignment vertical="center"/>
    </xf>
    <xf numFmtId="0" fontId="43" fillId="0" borderId="0" xfId="0" applyFont="1" applyFill="1" applyAlignment="1" applyProtection="1">
      <alignment horizontal="center" vertical="center"/>
    </xf>
    <xf numFmtId="0" fontId="15" fillId="0" borderId="0" xfId="0" applyFont="1" applyFill="1" applyAlignment="1" applyProtection="1">
      <alignment vertical="center"/>
    </xf>
    <xf numFmtId="0" fontId="11" fillId="0" borderId="0" xfId="0" applyFont="1" applyFill="1" applyAlignment="1" applyProtection="1">
      <alignment horizontal="center" vertical="center"/>
    </xf>
    <xf numFmtId="178" fontId="42" fillId="0" borderId="0" xfId="0" applyNumberFormat="1" applyFont="1" applyFill="1" applyAlignment="1" applyProtection="1">
      <alignment horizontal="right"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178" fontId="50" fillId="0" borderId="1" xfId="0" applyNumberFormat="1" applyFont="1" applyFill="1" applyBorder="1" applyAlignment="1">
      <alignment horizontal="center" vertical="center" wrapText="1"/>
    </xf>
    <xf numFmtId="0" fontId="51" fillId="0" borderId="1" xfId="0" applyFont="1" applyFill="1" applyBorder="1" applyAlignment="1">
      <alignment vertical="center"/>
    </xf>
    <xf numFmtId="41" fontId="51" fillId="0" borderId="1" xfId="0" applyNumberFormat="1" applyFont="1" applyFill="1" applyBorder="1" applyAlignment="1">
      <alignment horizontal="center" vertical="center"/>
    </xf>
    <xf numFmtId="10" fontId="51" fillId="0" borderId="1" xfId="0" applyNumberFormat="1" applyFont="1" applyFill="1" applyBorder="1" applyAlignment="1">
      <alignment horizontal="center" vertical="center"/>
    </xf>
    <xf numFmtId="41" fontId="52" fillId="0" borderId="1" xfId="0" applyNumberFormat="1" applyFont="1" applyFill="1" applyBorder="1" applyAlignment="1">
      <alignment horizontal="center" vertical="center"/>
    </xf>
    <xf numFmtId="10" fontId="52" fillId="0" borderId="1" xfId="0" applyNumberFormat="1" applyFont="1" applyFill="1" applyBorder="1" applyAlignment="1">
      <alignment horizontal="center" vertical="center"/>
    </xf>
    <xf numFmtId="0" fontId="50" fillId="0" borderId="1" xfId="0" applyFont="1" applyFill="1" applyBorder="1" applyAlignment="1">
      <alignment horizontal="distributed" vertical="center"/>
    </xf>
    <xf numFmtId="0" fontId="53" fillId="0" borderId="0" xfId="0" applyFont="1" applyAlignment="1">
      <alignment horizontal="center" vertical="center"/>
    </xf>
    <xf numFmtId="0" fontId="54" fillId="0" borderId="1" xfId="0" applyFont="1" applyBorder="1" applyAlignment="1">
      <alignment horizontal="justify"/>
    </xf>
    <xf numFmtId="0" fontId="55" fillId="0" borderId="1" xfId="0" applyFont="1" applyBorder="1" applyAlignment="1">
      <alignment horizontal="justify"/>
    </xf>
  </cellXfs>
  <cellStyles count="1889">
    <cellStyle name="常规" xfId="0" builtinId="0"/>
    <cellStyle name="常规 10 3 4 2 2" xfId="1"/>
    <cellStyle name="货币[0]" xfId="2" builtinId="7"/>
    <cellStyle name="常规 3 9 4" xfId="3"/>
    <cellStyle name="常规 3 4 4 3 2" xfId="4"/>
    <cellStyle name="常规 3 9 2 2" xfId="5"/>
    <cellStyle name="常规 10 3 4 4" xfId="6"/>
    <cellStyle name="常规 3 7 2 2 2" xfId="7"/>
    <cellStyle name="常规 10 2_9益阳" xfId="8"/>
    <cellStyle name="常规 11 3 7" xfId="9"/>
    <cellStyle name="20% - 强调文字颜色 3" xfId="10" builtinId="38"/>
    <cellStyle name="输出 3" xfId="11"/>
    <cellStyle name="常规 10 3 2 2 2 2" xfId="12"/>
    <cellStyle name="常规 10 6 2 3" xfId="13"/>
    <cellStyle name="常规 11 3 5 2" xfId="14"/>
    <cellStyle name="链接单元格 3 2" xfId="15"/>
    <cellStyle name="20% - 强调文字颜色 1 2" xfId="16"/>
    <cellStyle name="常规 4 4 5 3" xfId="17"/>
    <cellStyle name="强调文字颜色 2 3 2" xfId="18"/>
    <cellStyle name="输入" xfId="19" builtinId="20"/>
    <cellStyle name="常规 12 3 2 2 2" xfId="20"/>
    <cellStyle name="常规 39" xfId="21"/>
    <cellStyle name="常规 44" xfId="22"/>
    <cellStyle name="货币" xfId="23" builtinId="4"/>
    <cellStyle name="常规 3 14" xfId="24"/>
    <cellStyle name="常规 12 3 3 3" xfId="25"/>
    <cellStyle name="常规 3 4 3" xfId="26"/>
    <cellStyle name="千位分隔[0]" xfId="27" builtinId="6"/>
    <cellStyle name="常规 26 2" xfId="28"/>
    <cellStyle name="常规 31 2" xfId="29"/>
    <cellStyle name="40% - 强调文字颜色 3" xfId="30" builtinId="39"/>
    <cellStyle name="常规 11 2 4 2 2 2" xfId="31"/>
    <cellStyle name="常规 13 6 4" xfId="32"/>
    <cellStyle name="常规 12 6 3 2" xfId="33"/>
    <cellStyle name="常规 11 8 2 2" xfId="34"/>
    <cellStyle name="常规 10 4 3 2 2 2" xfId="35"/>
    <cellStyle name="常规 10 4 4 2 3" xfId="36"/>
    <cellStyle name="差" xfId="37" builtinId="27"/>
    <cellStyle name="好_2015年市本级全口径预算草案 - 副本 2" xfId="38"/>
    <cellStyle name="常规 12 8 3" xfId="39"/>
    <cellStyle name="常规 7 3" xfId="40"/>
    <cellStyle name="千位分隔" xfId="41" builtinId="3"/>
    <cellStyle name="常规 12 2 3" xfId="42"/>
    <cellStyle name="60% - 强调文字颜色 3" xfId="43" builtinId="40"/>
    <cellStyle name="常规 3 6 3" xfId="44"/>
    <cellStyle name="常规 8 3 3 2 2 2" xfId="45"/>
    <cellStyle name="60% - 强调文字颜色 6 3 2" xfId="46"/>
    <cellStyle name="常规 7 8 2 3" xfId="47"/>
    <cellStyle name="超链接" xfId="48" builtinId="8"/>
    <cellStyle name="常规 8 4 6 2" xfId="49"/>
    <cellStyle name="常规 10 2 2 3" xfId="50"/>
    <cellStyle name="百分比" xfId="51" builtinId="5"/>
    <cellStyle name="常规 3 3 2 4" xfId="52"/>
    <cellStyle name="差_附件2 益阳市市级国有资本经营预算表(定稿) 2 2" xfId="53"/>
    <cellStyle name="已访问的超链接" xfId="54" builtinId="9"/>
    <cellStyle name="60% - 强调文字颜色 2 3" xfId="55"/>
    <cellStyle name="常规 12 2 2 3" xfId="56"/>
    <cellStyle name="注释" xfId="57" builtinId="10"/>
    <cellStyle name="常规 6" xfId="58"/>
    <cellStyle name="常规 14 3 2" xfId="59"/>
    <cellStyle name="常规 16 4 2 2" xfId="60"/>
    <cellStyle name="常规 10 11 2 2" xfId="61"/>
    <cellStyle name="常规 12 4 3 3 2" xfId="62"/>
    <cellStyle name="常规 10 9 2 3" xfId="63"/>
    <cellStyle name="常规 4 12" xfId="64"/>
    <cellStyle name="常规 12 2 2" xfId="65"/>
    <cellStyle name="60% - 强调文字颜色 2" xfId="66" builtinId="36"/>
    <cellStyle name="标题 4" xfId="67" builtinId="19"/>
    <cellStyle name="解释性文本 2 2" xfId="68"/>
    <cellStyle name="常规 12 3 5 2 2" xfId="69"/>
    <cellStyle name="常规 4 2 2 3" xfId="70"/>
    <cellStyle name="常规 4 4 3" xfId="71"/>
    <cellStyle name="常规 6 5" xfId="72"/>
    <cellStyle name="常规 7 11 2" xfId="73"/>
    <cellStyle name="警告文本" xfId="74" builtinId="11"/>
    <cellStyle name="60% - 强调文字颜色 2 2 2" xfId="75"/>
    <cellStyle name="常规 12 2 2 2 2" xfId="76"/>
    <cellStyle name="标题" xfId="77" builtinId="15"/>
    <cellStyle name="常规 12 3 5" xfId="78"/>
    <cellStyle name="解释性文本" xfId="79" builtinId="53"/>
    <cellStyle name="常规 10 3 6 2" xfId="80"/>
    <cellStyle name="常规 8 2 3 3" xfId="81"/>
    <cellStyle name="标题 1" xfId="82" builtinId="16"/>
    <cellStyle name="常规 8 2 3 4" xfId="83"/>
    <cellStyle name="标题 2" xfId="84" builtinId="17"/>
    <cellStyle name="常规 4 11" xfId="85"/>
    <cellStyle name="常规 10 9 2 2" xfId="86"/>
    <cellStyle name="60% - 强调文字颜色 1" xfId="87" builtinId="32"/>
    <cellStyle name="差_长沙 2 3" xfId="88"/>
    <cellStyle name="标题 3" xfId="89" builtinId="18"/>
    <cellStyle name="常规 10 3 4 2 2 2" xfId="90"/>
    <cellStyle name="常规 12 2 4" xfId="91"/>
    <cellStyle name="60% - 强调文字颜色 4" xfId="92" builtinId="44"/>
    <cellStyle name="输出" xfId="93" builtinId="21"/>
    <cellStyle name="好_4衡阳" xfId="94"/>
    <cellStyle name="常规 4 3 4 3 2" xfId="95"/>
    <cellStyle name="计算" xfId="96" builtinId="22"/>
    <cellStyle name="常规 11 2 4 2 2" xfId="97"/>
    <cellStyle name="常规 12 6 3" xfId="98"/>
    <cellStyle name="常规 13 5" xfId="99"/>
    <cellStyle name="检查单元格" xfId="100" builtinId="23"/>
    <cellStyle name="常规 11 10 2" xfId="101"/>
    <cellStyle name="常规 12 9 2 3" xfId="102"/>
    <cellStyle name="40% - 强调文字颜色 4 2" xfId="103"/>
    <cellStyle name="常规 7 4 4 4" xfId="104"/>
    <cellStyle name="20% - 强调文字颜色 6" xfId="105" builtinId="50"/>
    <cellStyle name="强调文字颜色 2" xfId="106" builtinId="33"/>
    <cellStyle name="链接单元格" xfId="107" builtinId="24"/>
    <cellStyle name="差_长沙 4 2" xfId="108"/>
    <cellStyle name="常规 8 3 4 3" xfId="109"/>
    <cellStyle name="汇总" xfId="110" builtinId="25"/>
    <cellStyle name="常规 11 8 3" xfId="111"/>
    <cellStyle name="常规 10 4 3 2 3" xfId="112"/>
    <cellStyle name="常规 11 7 2 2" xfId="113"/>
    <cellStyle name="好" xfId="114" builtinId="26"/>
    <cellStyle name="20% - 强调文字颜色 3 3" xfId="115"/>
    <cellStyle name="常规 3 2 6" xfId="116"/>
    <cellStyle name="好_大通湖" xfId="117"/>
    <cellStyle name="适中" xfId="118" builtinId="28"/>
    <cellStyle name="常规 11 3 3 2 2 2" xfId="119"/>
    <cellStyle name="常规 7 4 4 3" xfId="120"/>
    <cellStyle name="20% - 强调文字颜色 5" xfId="121" builtinId="46"/>
    <cellStyle name="常规 11 3 4 2 3" xfId="122"/>
    <cellStyle name="常规 13 5 3 2" xfId="123"/>
    <cellStyle name="检查单元格 3 2" xfId="124"/>
    <cellStyle name="强调文字颜色 1" xfId="125" builtinId="29"/>
    <cellStyle name="20% - 强调文字颜色 1" xfId="126" builtinId="30"/>
    <cellStyle name="链接单元格 3" xfId="127"/>
    <cellStyle name="常规 11 3 5" xfId="128"/>
    <cellStyle name="常规 10 2 3 2 2 2" xfId="129"/>
    <cellStyle name="常规 13 6 2" xfId="130"/>
    <cellStyle name="常规 11 4 2 4" xfId="131"/>
    <cellStyle name="40% - 强调文字颜色 4 3 2" xfId="132"/>
    <cellStyle name="40% - 强调文字颜色 1" xfId="133" builtinId="31"/>
    <cellStyle name="20% - 强调文字颜色 2" xfId="134" builtinId="34"/>
    <cellStyle name="链接单元格 4" xfId="135"/>
    <cellStyle name="常规 11 3 6" xfId="136"/>
    <cellStyle name="常规 11 2 5 2 2" xfId="137"/>
    <cellStyle name="常规 13 6 3" xfId="138"/>
    <cellStyle name="40% - 强调文字颜色 2" xfId="139" builtinId="35"/>
    <cellStyle name="强调文字颜色 3" xfId="140" builtinId="37"/>
    <cellStyle name="常规 10 3 3 2" xfId="141"/>
    <cellStyle name="常规 3 8 2" xfId="142"/>
    <cellStyle name="强调文字颜色 4" xfId="143" builtinId="41"/>
    <cellStyle name="常规 7 4 4 2" xfId="144"/>
    <cellStyle name="20% - 强调文字颜色 4" xfId="145" builtinId="42"/>
    <cellStyle name="常规 11 4 2 3 2" xfId="146"/>
    <cellStyle name="40% - 强调文字颜色 4" xfId="147" builtinId="43"/>
    <cellStyle name="常规 11 10" xfId="148"/>
    <cellStyle name="常规 10 3 3 3" xfId="149"/>
    <cellStyle name="常规 3 8 3" xfId="150"/>
    <cellStyle name="强调文字颜色 5" xfId="151" builtinId="45"/>
    <cellStyle name="常规 8 4 4 2 2" xfId="152"/>
    <cellStyle name="40% - 强调文字颜色 5" xfId="153" builtinId="47"/>
    <cellStyle name="常规 11 11" xfId="154"/>
    <cellStyle name="常规 16 5 2 2 2" xfId="155"/>
    <cellStyle name="常规 12 2 5" xfId="156"/>
    <cellStyle name="60% - 强调文字颜色 5" xfId="157" builtinId="48"/>
    <cellStyle name="常规 10 3 3 4" xfId="158"/>
    <cellStyle name="常规 3 4 4 2 2" xfId="159"/>
    <cellStyle name="常规 3 8 4" xfId="160"/>
    <cellStyle name="强调文字颜色 6" xfId="161" builtinId="49"/>
    <cellStyle name="常规 8 4 4 2 3" xfId="162"/>
    <cellStyle name="20% - 强调文字颜色 3 3 2" xfId="163"/>
    <cellStyle name="常规 3 2 6 2" xfId="164"/>
    <cellStyle name="好_大通湖 2" xfId="165"/>
    <cellStyle name="40% - 强调文字颜色 6" xfId="166" builtinId="51"/>
    <cellStyle name="常规 11 12" xfId="167"/>
    <cellStyle name="常规 12 2 6" xfId="168"/>
    <cellStyle name="60% - 强调文字颜色 6" xfId="169" builtinId="52"/>
    <cellStyle name="常规 8 4 3 2 3" xfId="170"/>
    <cellStyle name="20% - 强调文字颜色 2 3 2" xfId="171"/>
    <cellStyle name="常规 35" xfId="172"/>
    <cellStyle name="常规 40" xfId="173"/>
    <cellStyle name="20% - 强调文字颜色 2 2 2" xfId="174"/>
    <cellStyle name="_2015年市本级财力测算(12.11)" xfId="175"/>
    <cellStyle name="常规 12 4 6 2" xfId="176"/>
    <cellStyle name="常规 11 9 4" xfId="177"/>
    <cellStyle name="百分比 2 5" xfId="178"/>
    <cellStyle name="_ET_STYLE_NoName_00_" xfId="179"/>
    <cellStyle name="常规 7 3 3 2" xfId="180"/>
    <cellStyle name="标题 4 2 2" xfId="181"/>
    <cellStyle name="千位分隔 3 2" xfId="182"/>
    <cellStyle name="常规 6 3" xfId="183"/>
    <cellStyle name="_ET_STYLE_NoName_00_ 2" xfId="184"/>
    <cellStyle name="20% - 强调文字颜色 2 3" xfId="185"/>
    <cellStyle name="20% - 强调文字颜色 1 4" xfId="186"/>
    <cellStyle name="常规 12 9 2" xfId="187"/>
    <cellStyle name="常规 10 4 4 3 2" xfId="188"/>
    <cellStyle name="0,0_x000d_&#10;NA_x000d_&#10; 2" xfId="189"/>
    <cellStyle name="常规 11 3 5 3" xfId="190"/>
    <cellStyle name="20% - 强调文字颜色 1 3" xfId="191"/>
    <cellStyle name="_2015年市本级财力测算(12.11) 2" xfId="192"/>
    <cellStyle name="差_长沙" xfId="193"/>
    <cellStyle name="好_长沙 3 2" xfId="194"/>
    <cellStyle name="常规 10 3 5" xfId="195"/>
    <cellStyle name="百分比 2 5 2" xfId="196"/>
    <cellStyle name="强调文字颜色 2 2 2" xfId="197"/>
    <cellStyle name="差_大通湖 3" xfId="198"/>
    <cellStyle name="0,0_x000d_&#10;NA_x000d_&#10;" xfId="199"/>
    <cellStyle name="常规 11 3 5 2 2" xfId="200"/>
    <cellStyle name="常规 11 4" xfId="201"/>
    <cellStyle name="20% - 强调文字颜色 1 2 2" xfId="202"/>
    <cellStyle name="常规 12 4" xfId="203"/>
    <cellStyle name="常规 8 4 2 2 3" xfId="204"/>
    <cellStyle name="20% - 强调文字颜色 1 3 2" xfId="205"/>
    <cellStyle name="常规 11 3 6 2" xfId="206"/>
    <cellStyle name="20% - 强调文字颜色 2 2" xfId="207"/>
    <cellStyle name="20% - 强调文字颜色 2 4" xfId="208"/>
    <cellStyle name="差_长沙 2 2 2" xfId="209"/>
    <cellStyle name="20% - 强调文字颜色 3 2" xfId="210"/>
    <cellStyle name="常规 3 2 5" xfId="211"/>
    <cellStyle name="20% - 强调文字颜色 3 2 2" xfId="212"/>
    <cellStyle name="常规 3 2 5 2" xfId="213"/>
    <cellStyle name="常规 2 5 2 3" xfId="214"/>
    <cellStyle name="差_大通湖" xfId="215"/>
    <cellStyle name="20% - 强调文字颜色 3 4" xfId="216"/>
    <cellStyle name="常规 3 2 7" xfId="217"/>
    <cellStyle name="常规 10 9 2 2 2" xfId="218"/>
    <cellStyle name="60% - 强调文字颜色 1 2" xfId="219"/>
    <cellStyle name="常规 7 4 4 2 2" xfId="220"/>
    <cellStyle name="20% - 强调文字颜色 4 2" xfId="221"/>
    <cellStyle name="常规 3 3 5" xfId="222"/>
    <cellStyle name="常规 7 4 4 2 2 2" xfId="223"/>
    <cellStyle name="20% - 强调文字颜色 4 2 2" xfId="224"/>
    <cellStyle name="常规 3 3 5 2" xfId="225"/>
    <cellStyle name="常规 7 4 4 2 3" xfId="226"/>
    <cellStyle name="20% - 强调文字颜色 4 3" xfId="227"/>
    <cellStyle name="常规 3 3 6" xfId="228"/>
    <cellStyle name="20% - 强调文字颜色 4 3 2" xfId="229"/>
    <cellStyle name="常规 3 3 6 2" xfId="230"/>
    <cellStyle name="20% - 强调文字颜色 4 4" xfId="231"/>
    <cellStyle name="常规 3 3 7" xfId="232"/>
    <cellStyle name="常规 16 4 2 2 2" xfId="233"/>
    <cellStyle name="60% - 强调文字颜色 2 2" xfId="234"/>
    <cellStyle name="常规 12 2 2 2" xfId="235"/>
    <cellStyle name="20% - 强调文字颜色 5 2" xfId="236"/>
    <cellStyle name="常规 3 4 5" xfId="237"/>
    <cellStyle name="常规 10 4_12娄底" xfId="238"/>
    <cellStyle name="常规 7 4 4 3 2" xfId="239"/>
    <cellStyle name="常规 10 2 2 2 3" xfId="240"/>
    <cellStyle name="20% - 强调文字颜色 5 2 2" xfId="241"/>
    <cellStyle name="常规 3 4 5 2" xfId="242"/>
    <cellStyle name="20% - 强调文字颜色 5 3" xfId="243"/>
    <cellStyle name="常规 3 4 6" xfId="244"/>
    <cellStyle name="常规 8 7 2 2 2" xfId="245"/>
    <cellStyle name="20% - 强调文字颜色 5 3 2" xfId="246"/>
    <cellStyle name="常规 3 4 6 2" xfId="247"/>
    <cellStyle name="20% - 强调文字颜色 5 4" xfId="248"/>
    <cellStyle name="常规 3 4 7" xfId="249"/>
    <cellStyle name="60% - 强调文字颜色 3 2" xfId="250"/>
    <cellStyle name="常规 12 2 3 2" xfId="251"/>
    <cellStyle name="20% - 强调文字颜色 6 2" xfId="252"/>
    <cellStyle name="40% - 强调文字颜色 4 4" xfId="253"/>
    <cellStyle name="常规 10 2 3 2 3" xfId="254"/>
    <cellStyle name="20% - 强调文字颜色 6 2 2" xfId="255"/>
    <cellStyle name="常规 13 7" xfId="256"/>
    <cellStyle name="20% - 强调文字颜色 6 3" xfId="257"/>
    <cellStyle name="20% - 强调文字颜色 6 3 2" xfId="258"/>
    <cellStyle name="40% - 强调文字颜色 5 4" xfId="259"/>
    <cellStyle name="20% - 强调文字颜色 6 4" xfId="260"/>
    <cellStyle name="常规 6 3 2 2 2" xfId="261"/>
    <cellStyle name="60% - 强调文字颜色 4 2" xfId="262"/>
    <cellStyle name="常规 12 2 4 2" xfId="263"/>
    <cellStyle name="40% - 强调文字颜色 1 2" xfId="264"/>
    <cellStyle name="常规 10 5" xfId="265"/>
    <cellStyle name="常规 13 6 2 2" xfId="266"/>
    <cellStyle name="40% - 强调文字颜色 1 2 2" xfId="267"/>
    <cellStyle name="常规 10 5 2" xfId="268"/>
    <cellStyle name="常规 13 6 2 2 2" xfId="269"/>
    <cellStyle name="40% - 强调文字颜色 1 3" xfId="270"/>
    <cellStyle name="常规 9 2" xfId="271"/>
    <cellStyle name="常规 10 6" xfId="272"/>
    <cellStyle name="常规 13 6 2 3" xfId="273"/>
    <cellStyle name="40% - 强调文字颜色 1 3 2" xfId="274"/>
    <cellStyle name="常规 9 2 2" xfId="275"/>
    <cellStyle name="常规 10 6 2" xfId="276"/>
    <cellStyle name="40% - 强调文字颜色 1 4" xfId="277"/>
    <cellStyle name="常规 9 3" xfId="278"/>
    <cellStyle name="常规 10 7" xfId="279"/>
    <cellStyle name="常规 3 5 2 2" xfId="280"/>
    <cellStyle name="40% - 强调文字颜色 2 2" xfId="281"/>
    <cellStyle name="常规 11 5" xfId="282"/>
    <cellStyle name="常规 13 6 3 2" xfId="283"/>
    <cellStyle name="40% - 强调文字颜色 2 2 2" xfId="284"/>
    <cellStyle name="常规 11 5 2" xfId="285"/>
    <cellStyle name="40% - 强调文字颜色 2 3" xfId="286"/>
    <cellStyle name="常规 11 6" xfId="287"/>
    <cellStyle name="常规 11 2 2 4" xfId="288"/>
    <cellStyle name="40% - 强调文字颜色 2 3 2" xfId="289"/>
    <cellStyle name="常规 11 6 2" xfId="290"/>
    <cellStyle name="40% - 强调文字颜色 2 4" xfId="291"/>
    <cellStyle name="常规 11 7" xfId="292"/>
    <cellStyle name="常规 3 5 3 2" xfId="293"/>
    <cellStyle name="40% - 强调文字颜色 3 2" xfId="294"/>
    <cellStyle name="40% - 强调文字颜色 3 2 2" xfId="295"/>
    <cellStyle name="40% - 强调文字颜色 3 3" xfId="296"/>
    <cellStyle name="常规 11 3 2 4" xfId="297"/>
    <cellStyle name="40% - 强调文字颜色 3 3 2" xfId="298"/>
    <cellStyle name="常规 25" xfId="299"/>
    <cellStyle name="常规 30" xfId="300"/>
    <cellStyle name="40% - 强调文字颜色 3 4" xfId="301"/>
    <cellStyle name="标题 4 4" xfId="302"/>
    <cellStyle name="常规 11 10 2 2" xfId="303"/>
    <cellStyle name="常规 7 3 5" xfId="304"/>
    <cellStyle name="40% - 强调文字颜色 4 2 2" xfId="305"/>
    <cellStyle name="常规 11 10 3" xfId="306"/>
    <cellStyle name="常规 2 8 2 2" xfId="307"/>
    <cellStyle name="40% - 强调文字颜色 4 3" xfId="308"/>
    <cellStyle name="常规 10 2 3 2 2" xfId="309"/>
    <cellStyle name="常规 13 6" xfId="310"/>
    <cellStyle name="常规 11 11 2" xfId="311"/>
    <cellStyle name="40% - 强调文字颜色 5 2" xfId="312"/>
    <cellStyle name="常规 8 4 4 2 2 2" xfId="313"/>
    <cellStyle name="40% - 强调文字颜色 5 2 2" xfId="314"/>
    <cellStyle name="60% - 强调文字颜色 4 3" xfId="315"/>
    <cellStyle name="常规 12 2 4 3" xfId="316"/>
    <cellStyle name="40% - 强调文字颜色 5 3" xfId="317"/>
    <cellStyle name="常规 10 2 3 3 2" xfId="318"/>
    <cellStyle name="40% - 强调文字颜色 5 3 2" xfId="319"/>
    <cellStyle name="60% - 强调文字颜色 5 3" xfId="320"/>
    <cellStyle name="常规 12 2 5 3" xfId="321"/>
    <cellStyle name="常规 3 2 6 2 2" xfId="322"/>
    <cellStyle name="好_大通湖 2 2" xfId="323"/>
    <cellStyle name="40% - 强调文字颜色 6 2" xfId="324"/>
    <cellStyle name="40% - 强调文字颜色 6 2 2" xfId="325"/>
    <cellStyle name="40% - 强调文字颜色 6 3" xfId="326"/>
    <cellStyle name="40% - 强调文字颜色 6 3 2" xfId="327"/>
    <cellStyle name="60% - 强调文字颜色 4 2 2" xfId="328"/>
    <cellStyle name="40% - 强调文字颜色 6 4" xfId="329"/>
    <cellStyle name="常规 12 2 4 2 2" xfId="330"/>
    <cellStyle name="差_4衡阳" xfId="331"/>
    <cellStyle name="常规 8 3 4 2" xfId="332"/>
    <cellStyle name="60% - 强调文字颜色 1 2 2" xfId="333"/>
    <cellStyle name="常规 14 2 2" xfId="334"/>
    <cellStyle name="60% - 强调文字颜色 1 3" xfId="335"/>
    <cellStyle name="常规 14 2 2 2" xfId="336"/>
    <cellStyle name="千位分隔 2 3" xfId="337"/>
    <cellStyle name="60% - 强调文字颜色 1 3 2" xfId="338"/>
    <cellStyle name="常规 2 18" xfId="339"/>
    <cellStyle name="常规 7 3 2 3" xfId="340"/>
    <cellStyle name="常规 14 2 3" xfId="341"/>
    <cellStyle name="60% - 强调文字颜色 1 4" xfId="342"/>
    <cellStyle name="百分比 2 2 2 2 2" xfId="343"/>
    <cellStyle name="常规 16 6 2 3" xfId="344"/>
    <cellStyle name="60% - 强调文字颜色 2 3 2" xfId="345"/>
    <cellStyle name="常规 7 4 2 3" xfId="346"/>
    <cellStyle name="注释 2" xfId="347"/>
    <cellStyle name="常规 12 2 2 3 2" xfId="348"/>
    <cellStyle name="60% - 强调文字颜色 2 4" xfId="349"/>
    <cellStyle name="常规 12 2 2 4" xfId="350"/>
    <cellStyle name="60% - 强调文字颜色 3 2 2" xfId="351"/>
    <cellStyle name="常规 12 2 3 2 2" xfId="352"/>
    <cellStyle name="60% - 强调文字颜色 3 3" xfId="353"/>
    <cellStyle name="常规 12 2 3 3" xfId="354"/>
    <cellStyle name="60% - 强调文字颜色 3 3 2" xfId="355"/>
    <cellStyle name="常规 7 5 2 3" xfId="356"/>
    <cellStyle name="常规 12 2 3 3 2" xfId="357"/>
    <cellStyle name="60% - 强调文字颜色 3 4" xfId="358"/>
    <cellStyle name="常规 12 2 3 4" xfId="359"/>
    <cellStyle name="60% - 强调文字颜色 4 3 2" xfId="360"/>
    <cellStyle name="常规 15" xfId="361"/>
    <cellStyle name="常规 20" xfId="362"/>
    <cellStyle name="常规 7 6 2 3" xfId="363"/>
    <cellStyle name="常规 12 2 4 3 2" xfId="364"/>
    <cellStyle name="常规 16 7" xfId="365"/>
    <cellStyle name="常规 2 10 3" xfId="366"/>
    <cellStyle name="常规 8 3 5 2" xfId="367"/>
    <cellStyle name="常规 10 14" xfId="368"/>
    <cellStyle name="60% - 强调文字颜色 4 4" xfId="369"/>
    <cellStyle name="常规 12 2 4 4" xfId="370"/>
    <cellStyle name="60% - 强调文字颜色 5 2" xfId="371"/>
    <cellStyle name="常规 12 2 5 2" xfId="372"/>
    <cellStyle name="常规 8 4 4" xfId="373"/>
    <cellStyle name="常规 13 2 2 2 2" xfId="374"/>
    <cellStyle name="常规 11 5 2 3" xfId="375"/>
    <cellStyle name="60% - 强调文字颜色 5 2 2" xfId="376"/>
    <cellStyle name="常规 2 5 3" xfId="377"/>
    <cellStyle name="常规 12 2 5 2 2" xfId="378"/>
    <cellStyle name="千位分隔[0] 3 3 3" xfId="379"/>
    <cellStyle name="差_9益阳" xfId="380"/>
    <cellStyle name="RowLevel_0" xfId="381"/>
    <cellStyle name="常规 2 6 3" xfId="382"/>
    <cellStyle name="60% - 强调文字颜色 5 3 2" xfId="383"/>
    <cellStyle name="常规 7 7 2 3" xfId="384"/>
    <cellStyle name="60% - 强调文字颜色 5 4" xfId="385"/>
    <cellStyle name="差_附件2 益阳市市级国有资本经营预算表(定稿) 2" xfId="386"/>
    <cellStyle name="60% - 强调文字颜色 6 2" xfId="387"/>
    <cellStyle name="常规 12 2 6 2" xfId="388"/>
    <cellStyle name="常规 3 5 3" xfId="389"/>
    <cellStyle name="60% - 强调文字颜色 6 2 2" xfId="390"/>
    <cellStyle name="常规 8 3 3 2 2" xfId="391"/>
    <cellStyle name="60% - 强调文字颜色 6 3" xfId="392"/>
    <cellStyle name="常规 8 3 3 2 3" xfId="393"/>
    <cellStyle name="60% - 强调文字颜色 6 4" xfId="394"/>
    <cellStyle name="ColLevel_0" xfId="395"/>
    <cellStyle name="常规 2 17" xfId="396"/>
    <cellStyle name="常规 7 3 2 2" xfId="397"/>
    <cellStyle name="千位分隔 2 2" xfId="398"/>
    <cellStyle name="常规 2 12 2 3" xfId="399"/>
    <cellStyle name="gcd" xfId="400"/>
    <cellStyle name="百分比 2" xfId="401"/>
    <cellStyle name="常规 10 2 2 3 2" xfId="402"/>
    <cellStyle name="差 4" xfId="403"/>
    <cellStyle name="常规 11 2 5 3" xfId="404"/>
    <cellStyle name="百分比 2 2" xfId="405"/>
    <cellStyle name="常规 13 7 3" xfId="406"/>
    <cellStyle name="常规 8 3 2 2 3" xfId="407"/>
    <cellStyle name="百分比 2 2 2" xfId="408"/>
    <cellStyle name="百分比 2 2 2 2" xfId="409"/>
    <cellStyle name="百分比 2 2 2 3" xfId="410"/>
    <cellStyle name="百分比 2 2 3" xfId="411"/>
    <cellStyle name="常规 36" xfId="412"/>
    <cellStyle name="常规 41" xfId="413"/>
    <cellStyle name="百分比 2 2 3 2" xfId="414"/>
    <cellStyle name="好_12娄底" xfId="415"/>
    <cellStyle name="百分比 2 2 4" xfId="416"/>
    <cellStyle name="常规 3 2 3 2 2" xfId="417"/>
    <cellStyle name="百分比 2 3" xfId="418"/>
    <cellStyle name="常规 11 9 2" xfId="419"/>
    <cellStyle name="常规 10 4 3 3 2" xfId="420"/>
    <cellStyle name="百分比 2 3 2" xfId="421"/>
    <cellStyle name="常规 8_长沙" xfId="422"/>
    <cellStyle name="常规 2 14" xfId="423"/>
    <cellStyle name="百分比 2 3 2 2" xfId="424"/>
    <cellStyle name="常规 3 2 5 3" xfId="425"/>
    <cellStyle name="常规 2 14 2" xfId="426"/>
    <cellStyle name="常规 2 15" xfId="427"/>
    <cellStyle name="常规 2 20" xfId="428"/>
    <cellStyle name="常规 3 2 4_12娄底" xfId="429"/>
    <cellStyle name="百分比 2 3 3" xfId="430"/>
    <cellStyle name="常规 11 7 3 2" xfId="431"/>
    <cellStyle name="百分比 2 4" xfId="432"/>
    <cellStyle name="好_长沙 2 2" xfId="433"/>
    <cellStyle name="常规 10 2 5" xfId="434"/>
    <cellStyle name="百分比 2 4 2" xfId="435"/>
    <cellStyle name="好_长沙 2 2 2" xfId="436"/>
    <cellStyle name="常规 10 2 5 2" xfId="437"/>
    <cellStyle name="常规 3 3 5 3" xfId="438"/>
    <cellStyle name="百分比 2 4 2 2" xfId="439"/>
    <cellStyle name="好_长沙 2 3" xfId="440"/>
    <cellStyle name="常规 10 2 6" xfId="441"/>
    <cellStyle name="百分比 2 4 3" xfId="442"/>
    <cellStyle name="百分比 2 6" xfId="443"/>
    <cellStyle name="常规 15 2" xfId="444"/>
    <cellStyle name="常规 20 2" xfId="445"/>
    <cellStyle name="百分比 2 7" xfId="446"/>
    <cellStyle name="常规 15 3" xfId="447"/>
    <cellStyle name="常规 20 3" xfId="448"/>
    <cellStyle name="标题 2 2 2" xfId="449"/>
    <cellStyle name="常规 16 7 3" xfId="450"/>
    <cellStyle name="标题 1 2" xfId="451"/>
    <cellStyle name="常规 8 2 3 3 2" xfId="452"/>
    <cellStyle name="标题 1 2 2" xfId="453"/>
    <cellStyle name="标题 1 3" xfId="454"/>
    <cellStyle name="标题 1 3 2" xfId="455"/>
    <cellStyle name="标题 1 4" xfId="456"/>
    <cellStyle name="常规 16 5 2 2" xfId="457"/>
    <cellStyle name="差_10永州" xfId="458"/>
    <cellStyle name="常规 12 4 4 3 2" xfId="459"/>
    <cellStyle name="标题 2 2" xfId="460"/>
    <cellStyle name="标题 2 3" xfId="461"/>
    <cellStyle name="常规 12 4 3 2 2 2" xfId="462"/>
    <cellStyle name="常规 11" xfId="463"/>
    <cellStyle name="标题 2 3 2" xfId="464"/>
    <cellStyle name="常规 21 3" xfId="465"/>
    <cellStyle name="常规 16 3" xfId="466"/>
    <cellStyle name="常规 10 10" xfId="467"/>
    <cellStyle name="标题 2 4" xfId="468"/>
    <cellStyle name="常规 16 5 3 2" xfId="469"/>
    <cellStyle name="常规 7 2 3" xfId="470"/>
    <cellStyle name="标题 3 2" xfId="471"/>
    <cellStyle name="常规 7 2 3 2" xfId="472"/>
    <cellStyle name="标题 3 2 2" xfId="473"/>
    <cellStyle name="常规 7 2 4" xfId="474"/>
    <cellStyle name="标题 3 3" xfId="475"/>
    <cellStyle name="常规 7 2 4 2" xfId="476"/>
    <cellStyle name="标题 3 3 2" xfId="477"/>
    <cellStyle name="常规 7 2 5" xfId="478"/>
    <cellStyle name="标题 3 4" xfId="479"/>
    <cellStyle name="常规 12 9 2 2 2" xfId="480"/>
    <cellStyle name="常规 7 3 3" xfId="481"/>
    <cellStyle name="标题 4 2" xfId="482"/>
    <cellStyle name="千位分隔 3" xfId="483"/>
    <cellStyle name="常规 7 3 4" xfId="484"/>
    <cellStyle name="标题 4 3" xfId="485"/>
    <cellStyle name="千位分隔 4" xfId="486"/>
    <cellStyle name="常规 7 3 4 2" xfId="487"/>
    <cellStyle name="标题 4 3 2" xfId="488"/>
    <cellStyle name="千位分隔 4 2" xfId="489"/>
    <cellStyle name="常规 11 4 2" xfId="490"/>
    <cellStyle name="标题 5" xfId="491"/>
    <cellStyle name="常规 11 4 2 2" xfId="492"/>
    <cellStyle name="常规 4 2 3 2 3" xfId="493"/>
    <cellStyle name="常规 4 5 2 3" xfId="494"/>
    <cellStyle name="常规 7 4 3" xfId="495"/>
    <cellStyle name="标题 5 2" xfId="496"/>
    <cellStyle name="常规 11 4 3" xfId="497"/>
    <cellStyle name="标题 6" xfId="498"/>
    <cellStyle name="常规 11 4 3 2" xfId="499"/>
    <cellStyle name="常规 7 5 3" xfId="500"/>
    <cellStyle name="标题 6 2" xfId="501"/>
    <cellStyle name="常规 11 4 4" xfId="502"/>
    <cellStyle name="标题 7" xfId="503"/>
    <cellStyle name="好_2015年市本级全口径预算草案 - 副本 2 2" xfId="504"/>
    <cellStyle name="常规 12 8 3 2" xfId="505"/>
    <cellStyle name="差 2" xfId="506"/>
    <cellStyle name="差 2 2" xfId="507"/>
    <cellStyle name="常规 11 2 3 3" xfId="508"/>
    <cellStyle name="差 3" xfId="509"/>
    <cellStyle name="差 3 2" xfId="510"/>
    <cellStyle name="常规 11 2 4 3" xfId="511"/>
    <cellStyle name="差_12娄底" xfId="512"/>
    <cellStyle name="差_2015年市本级全口径预算草案 - 副本" xfId="513"/>
    <cellStyle name="常规 6 3 4" xfId="514"/>
    <cellStyle name="差_2015年市本级全口径预算草案 - 副本 2" xfId="515"/>
    <cellStyle name="差_2015年市本级全口径预算草案 - 副本 2 2" xfId="516"/>
    <cellStyle name="差_2015年市本级全口径预算草案 - 副本 3" xfId="517"/>
    <cellStyle name="常规 55 2" xfId="518"/>
    <cellStyle name="差_2018年地方财政预算表_（城步）" xfId="519"/>
    <cellStyle name="差_2018年地方财政预算表_（新宁县）" xfId="520"/>
    <cellStyle name="常规 12 4 4 2 2 2" xfId="521"/>
    <cellStyle name="常规 11 2 5" xfId="522"/>
    <cellStyle name="差_大通湖 2" xfId="523"/>
    <cellStyle name="常规 11 3 4 3" xfId="524"/>
    <cellStyle name="差_大通湖 2 2" xfId="525"/>
    <cellStyle name="常规 4 4 4 4" xfId="526"/>
    <cellStyle name="差_附件2 益阳市市级国有资本经营预算表(4)" xfId="527"/>
    <cellStyle name="常规 13 9" xfId="528"/>
    <cellStyle name="常规 10 4 5 3" xfId="529"/>
    <cellStyle name="差_附件2 益阳市市级国有资本经营预算表(4) 2" xfId="530"/>
    <cellStyle name="常规 8 3 2 4" xfId="531"/>
    <cellStyle name="常规 10 2 4" xfId="532"/>
    <cellStyle name="差_附件2 益阳市市级国有资本经营预算表(4) 2 2" xfId="533"/>
    <cellStyle name="差_长沙 3 2" xfId="534"/>
    <cellStyle name="差_附件2 益阳市市级国有资本经营预算表(4) 3" xfId="535"/>
    <cellStyle name="差_附件2 益阳市市级国有资本经营预算表(定稿)" xfId="536"/>
    <cellStyle name="常规 11 2 6 2" xfId="537"/>
    <cellStyle name="差_附件2 益阳市市级国有资本经营预算表(定稿) 3" xfId="538"/>
    <cellStyle name="差_长沙 2" xfId="539"/>
    <cellStyle name="常规 10 3 5 2" xfId="540"/>
    <cellStyle name="常规 8 2 2 3" xfId="541"/>
    <cellStyle name="常规 10 3 5 2 2" xfId="542"/>
    <cellStyle name="常规 8 2 2 3 2" xfId="543"/>
    <cellStyle name="常规 10 4 4 4" xfId="544"/>
    <cellStyle name="差_长沙 2 2" xfId="545"/>
    <cellStyle name="差_长沙 3" xfId="546"/>
    <cellStyle name="好_2018年地方财政预算表_（新宁县）" xfId="547"/>
    <cellStyle name="常规 10 3 5 3" xfId="548"/>
    <cellStyle name="常规 8 2 2 4" xfId="549"/>
    <cellStyle name="常规 10 3 4 3 2" xfId="550"/>
    <cellStyle name="差_长沙 4" xfId="551"/>
    <cellStyle name="常规 8 8 2" xfId="552"/>
    <cellStyle name="常规 11 6 2 2 2" xfId="553"/>
    <cellStyle name="差_长沙 5" xfId="554"/>
    <cellStyle name="常规 10 8 3 2" xfId="555"/>
    <cellStyle name="常规 16 8 2" xfId="556"/>
    <cellStyle name="常规 10" xfId="557"/>
    <cellStyle name="常规 21 3 2" xfId="558"/>
    <cellStyle name="常规 16 3 2" xfId="559"/>
    <cellStyle name="常规 10 10 2" xfId="560"/>
    <cellStyle name="常规 12 4 2 3" xfId="561"/>
    <cellStyle name="常规 11 2" xfId="562"/>
    <cellStyle name="常规 8 7 3" xfId="563"/>
    <cellStyle name="常规 21 3 2 2" xfId="564"/>
    <cellStyle name="常规 16 3 2 2" xfId="565"/>
    <cellStyle name="常规 10 10 2 2" xfId="566"/>
    <cellStyle name="常规 12 4 2 3 2" xfId="567"/>
    <cellStyle name="常规 10 8 2 3" xfId="568"/>
    <cellStyle name="常规 11 2 2" xfId="569"/>
    <cellStyle name="常规 21 3 3" xfId="570"/>
    <cellStyle name="常规 2 9 2 2 2" xfId="571"/>
    <cellStyle name="常规 16 3 3" xfId="572"/>
    <cellStyle name="常规 10 10 3" xfId="573"/>
    <cellStyle name="常规 2 3 2 2" xfId="574"/>
    <cellStyle name="常规 12 4 2 4" xfId="575"/>
    <cellStyle name="常规 11 3" xfId="576"/>
    <cellStyle name="常规 10 2 4 2 2 2" xfId="577"/>
    <cellStyle name="常规 21 4" xfId="578"/>
    <cellStyle name="常规 16 4" xfId="579"/>
    <cellStyle name="常规 10 11" xfId="580"/>
    <cellStyle name="常规 21 4 2" xfId="581"/>
    <cellStyle name="常规 16 4 2" xfId="582"/>
    <cellStyle name="常规 10 11 2" xfId="583"/>
    <cellStyle name="常规 12 4 3 3" xfId="584"/>
    <cellStyle name="常规 16 4 3" xfId="585"/>
    <cellStyle name="常规 10 11 3" xfId="586"/>
    <cellStyle name="常规 2 3 3 2" xfId="587"/>
    <cellStyle name="常规 12 4 3 4" xfId="588"/>
    <cellStyle name="适中 3 2" xfId="589"/>
    <cellStyle name="常规 21 5" xfId="590"/>
    <cellStyle name="常规 16 5" xfId="591"/>
    <cellStyle name="常规 10 12" xfId="592"/>
    <cellStyle name="常规 16 5 2" xfId="593"/>
    <cellStyle name="常规 10 12 2" xfId="594"/>
    <cellStyle name="常规 12 4 4 3" xfId="595"/>
    <cellStyle name="常规 16 6" xfId="596"/>
    <cellStyle name="强调文字颜色 3 3 2" xfId="597"/>
    <cellStyle name="常规 2 10 2" xfId="598"/>
    <cellStyle name="常规 10 13" xfId="599"/>
    <cellStyle name="常规 16 6 2" xfId="600"/>
    <cellStyle name="常规 2 10 2 2" xfId="601"/>
    <cellStyle name="常规 10 13 2" xfId="602"/>
    <cellStyle name="常规 12 4 5 3" xfId="603"/>
    <cellStyle name="常规 7 3 5 2 2" xfId="604"/>
    <cellStyle name="常规 16 8" xfId="605"/>
    <cellStyle name="常规 2 10 4" xfId="606"/>
    <cellStyle name="常规 8 3 5 3" xfId="607"/>
    <cellStyle name="常规 10 15" xfId="608"/>
    <cellStyle name="常规 10 2" xfId="609"/>
    <cellStyle name="常规 21 2 2" xfId="610"/>
    <cellStyle name="常规 16 2 2" xfId="611"/>
    <cellStyle name="常规 11 4 5" xfId="612"/>
    <cellStyle name="常规 10 2 2" xfId="613"/>
    <cellStyle name="常规 10 7 2 3" xfId="614"/>
    <cellStyle name="常规 7 7 3" xfId="615"/>
    <cellStyle name="常规 21 2 2 2" xfId="616"/>
    <cellStyle name="常规 2 7" xfId="617"/>
    <cellStyle name="常规 16 2 2 2" xfId="618"/>
    <cellStyle name="千位分隔[0] 3 4" xfId="619"/>
    <cellStyle name="常规 11 4 5 2" xfId="620"/>
    <cellStyle name="常规 3 3 2 3" xfId="621"/>
    <cellStyle name="常规 13_长沙" xfId="622"/>
    <cellStyle name="常规 10 2 2 2" xfId="623"/>
    <cellStyle name="常规 7 7 3 2" xfId="624"/>
    <cellStyle name="常规 2 7 2" xfId="625"/>
    <cellStyle name="常规 16 2 2 2 2" xfId="626"/>
    <cellStyle name="千位分隔[0] 3 4 2" xfId="627"/>
    <cellStyle name="常规 11 4 5 2 2" xfId="628"/>
    <cellStyle name="常规 10 2 2 2 2" xfId="629"/>
    <cellStyle name="常规 10 2 2 2 2 2" xfId="630"/>
    <cellStyle name="常规 10 4 2 4" xfId="631"/>
    <cellStyle name="强调文字颜色 2 2" xfId="632"/>
    <cellStyle name="常规 10 2 2 4" xfId="633"/>
    <cellStyle name="常规 7 5 2 2 2" xfId="634"/>
    <cellStyle name="常规 10 2 3" xfId="635"/>
    <cellStyle name="常规 7 7 4" xfId="636"/>
    <cellStyle name="输入 2" xfId="637"/>
    <cellStyle name="常规 2 8" xfId="638"/>
    <cellStyle name="常规 16 2 2 3" xfId="639"/>
    <cellStyle name="千位分隔[0] 3 5" xfId="640"/>
    <cellStyle name="常规 11 4 5 3" xfId="641"/>
    <cellStyle name="常规 10 2 3 2" xfId="642"/>
    <cellStyle name="常规 10 2 3 3" xfId="643"/>
    <cellStyle name="强调文字颜色 3 2" xfId="644"/>
    <cellStyle name="常规 10 2 3 4" xfId="645"/>
    <cellStyle name="常规 10 2 4 2" xfId="646"/>
    <cellStyle name="常规 10 2 4 2 2" xfId="647"/>
    <cellStyle name="常规 10 2 4 2 3" xfId="648"/>
    <cellStyle name="常规 10 2 4 3" xfId="649"/>
    <cellStyle name="常规 10 2 4 3 2" xfId="650"/>
    <cellStyle name="强调文字颜色 4 2" xfId="651"/>
    <cellStyle name="常规 10 2 4 4" xfId="652"/>
    <cellStyle name="常规 3 8 2 2" xfId="653"/>
    <cellStyle name="常规 2 5" xfId="654"/>
    <cellStyle name="常规 10 3 3 2 2" xfId="655"/>
    <cellStyle name="常规 10 2 5 2 2" xfId="656"/>
    <cellStyle name="常规 10 2 5 3" xfId="657"/>
    <cellStyle name="常规 10 2 6 2" xfId="658"/>
    <cellStyle name="常规 2 12 3 2" xfId="659"/>
    <cellStyle name="常规 10 2 7" xfId="660"/>
    <cellStyle name="常规 10 3" xfId="661"/>
    <cellStyle name="常规 21 2 3" xfId="662"/>
    <cellStyle name="常规 16 2 3" xfId="663"/>
    <cellStyle name="常规 11 4 6" xfId="664"/>
    <cellStyle name="常规 10 3 2" xfId="665"/>
    <cellStyle name="常规 7 8 3" xfId="666"/>
    <cellStyle name="常规 3 7" xfId="667"/>
    <cellStyle name="常规 16 2 3 2" xfId="668"/>
    <cellStyle name="千位分隔[0] 4 4" xfId="669"/>
    <cellStyle name="常规 11 4 6 2" xfId="670"/>
    <cellStyle name="常规 10 3 2 2" xfId="671"/>
    <cellStyle name="常规 10 3 2 2 2" xfId="672"/>
    <cellStyle name="常规 10 3 2 2 3" xfId="673"/>
    <cellStyle name="常规 4 4 5 2" xfId="674"/>
    <cellStyle name="常规 10 6 2 2" xfId="675"/>
    <cellStyle name="常规 10 3 2 3" xfId="676"/>
    <cellStyle name="常规 10 3 2 3 2" xfId="677"/>
    <cellStyle name="常规 10 3 2 4" xfId="678"/>
    <cellStyle name="常规 10 3 3" xfId="679"/>
    <cellStyle name="常规 4 2 2 2_9益阳" xfId="680"/>
    <cellStyle name="常规 2 5 2" xfId="681"/>
    <cellStyle name="常规 10 3 3 2 2 2" xfId="682"/>
    <cellStyle name="常规 2 6" xfId="683"/>
    <cellStyle name="常规 10 3 3 2 3" xfId="684"/>
    <cellStyle name="常规 7 7 2" xfId="685"/>
    <cellStyle name="常规 10 7 2 2" xfId="686"/>
    <cellStyle name="常规 3 5" xfId="687"/>
    <cellStyle name="常规 10 3 3 3 2" xfId="688"/>
    <cellStyle name="常规 10 3 4" xfId="689"/>
    <cellStyle name="常规 10 3 4 2" xfId="690"/>
    <cellStyle name="常规 10 3 4 2 3" xfId="691"/>
    <cellStyle name="常规 8 7 2" xfId="692"/>
    <cellStyle name="常规 10 8 2 2" xfId="693"/>
    <cellStyle name="常规 3 9 2 3" xfId="694"/>
    <cellStyle name="常规 10 4 2 2 2 2" xfId="695"/>
    <cellStyle name="常规 10 3 4 3" xfId="696"/>
    <cellStyle name="常规 10 3 6" xfId="697"/>
    <cellStyle name="常规 10 3 7" xfId="698"/>
    <cellStyle name="常规 10 3_12娄底" xfId="699"/>
    <cellStyle name="常规 10 4" xfId="700"/>
    <cellStyle name="常规 10 6 2 2 2" xfId="701"/>
    <cellStyle name="常规 16 2 4" xfId="702"/>
    <cellStyle name="常规 3 11 2 2" xfId="703"/>
    <cellStyle name="常规 11 4 7" xfId="704"/>
    <cellStyle name="常规 10 4 2" xfId="705"/>
    <cellStyle name="常规 12 3 4 2 3" xfId="706"/>
    <cellStyle name="常规 10 8" xfId="707"/>
    <cellStyle name="常规 3 5 2 3" xfId="708"/>
    <cellStyle name="常规 10 4 2 2" xfId="709"/>
    <cellStyle name="常规 10 8 2" xfId="710"/>
    <cellStyle name="常规 10 4 2 2 2" xfId="711"/>
    <cellStyle name="常规 10 8 3" xfId="712"/>
    <cellStyle name="常规 10 4 2 2 3" xfId="713"/>
    <cellStyle name="常规 8 8" xfId="714"/>
    <cellStyle name="常规 11 6 2 2" xfId="715"/>
    <cellStyle name="常规 10 9" xfId="716"/>
    <cellStyle name="常规 10 4 2 3" xfId="717"/>
    <cellStyle name="常规 10 9 2" xfId="718"/>
    <cellStyle name="常规 10 4 2 3 2" xfId="719"/>
    <cellStyle name="常规 10 4 3" xfId="720"/>
    <cellStyle name="常规 11 8" xfId="721"/>
    <cellStyle name="常规 10 4 3 2" xfId="722"/>
    <cellStyle name="常规 10_9益阳" xfId="723"/>
    <cellStyle name="好_2015年市本级全口径预算草案 - 副本" xfId="724"/>
    <cellStyle name="常规 4 8 2 2" xfId="725"/>
    <cellStyle name="常规 11 2 4 4" xfId="726"/>
    <cellStyle name="常规 11 8 2" xfId="727"/>
    <cellStyle name="常规 10 4 3 2 2" xfId="728"/>
    <cellStyle name="常规 11 9" xfId="729"/>
    <cellStyle name="常规 10 4 3 3" xfId="730"/>
    <cellStyle name="常规 10 4 3 4" xfId="731"/>
    <cellStyle name="常规 10 4 4" xfId="732"/>
    <cellStyle name="常规 12 8" xfId="733"/>
    <cellStyle name="常规 10 4 4 2" xfId="734"/>
    <cellStyle name="常规 11 3 4 4" xfId="735"/>
    <cellStyle name="常规 12 8 2" xfId="736"/>
    <cellStyle name="常规 10 4 4 2 2" xfId="737"/>
    <cellStyle name="常规 12 8 2 2" xfId="738"/>
    <cellStyle name="常规 10 4 4 2 2 2" xfId="739"/>
    <cellStyle name="常规 12 9" xfId="740"/>
    <cellStyle name="常规 10 4 4 3" xfId="741"/>
    <cellStyle name="常规 20 2 2" xfId="742"/>
    <cellStyle name="常规 15 2 2" xfId="743"/>
    <cellStyle name="好_长沙 4 2" xfId="744"/>
    <cellStyle name="常规 10 4 5" xfId="745"/>
    <cellStyle name="常规 13 8" xfId="746"/>
    <cellStyle name="常规 20 2 2 2" xfId="747"/>
    <cellStyle name="常规 15 2 2 2" xfId="748"/>
    <cellStyle name="常规 8 3 2 3" xfId="749"/>
    <cellStyle name="常规 10 4 5 2" xfId="750"/>
    <cellStyle name="常规 11 4 4 4" xfId="751"/>
    <cellStyle name="常规 13 8 2" xfId="752"/>
    <cellStyle name="常规 8 3 2 3 2" xfId="753"/>
    <cellStyle name="常规 2 13" xfId="754"/>
    <cellStyle name="常规 10 4 5 2 2" xfId="755"/>
    <cellStyle name="常规 20 2 3" xfId="756"/>
    <cellStyle name="常规 15 2 3" xfId="757"/>
    <cellStyle name="常规 10 4 6" xfId="758"/>
    <cellStyle name="常规 8 3 3 3" xfId="759"/>
    <cellStyle name="常规 10 4 6 2" xfId="760"/>
    <cellStyle name="常规 3 10 2 2" xfId="761"/>
    <cellStyle name="常规 10 4 7" xfId="762"/>
    <cellStyle name="常规 10 5 2 2" xfId="763"/>
    <cellStyle name="常规 7 3 6" xfId="764"/>
    <cellStyle name="常规 10 5 2 2 2" xfId="765"/>
    <cellStyle name="常规 11 2 5 2" xfId="766"/>
    <cellStyle name="常规 10 5 2 3" xfId="767"/>
    <cellStyle name="常规 10 5 3" xfId="768"/>
    <cellStyle name="常规 10 5 3 2" xfId="769"/>
    <cellStyle name="常规 10 5 4" xfId="770"/>
    <cellStyle name="常规 12 3 2 2" xfId="771"/>
    <cellStyle name="常规 11 2 2 2 2" xfId="772"/>
    <cellStyle name="常规 10 6 3" xfId="773"/>
    <cellStyle name="常规 11 2 2 2 2 2" xfId="774"/>
    <cellStyle name="常规 10 6 3 2" xfId="775"/>
    <cellStyle name="常规 12 3 3 2" xfId="776"/>
    <cellStyle name="常规 11 2 2 2 3" xfId="777"/>
    <cellStyle name="常规 10 6 4" xfId="778"/>
    <cellStyle name="常规 3 5 2 2 2" xfId="779"/>
    <cellStyle name="常规 10 7 2" xfId="780"/>
    <cellStyle name="常规 10 7 2 2 2" xfId="781"/>
    <cellStyle name="常规 11 2 2 3 2" xfId="782"/>
    <cellStyle name="常规 10 7 3" xfId="783"/>
    <cellStyle name="常规 10 7 3 2" xfId="784"/>
    <cellStyle name="常规 10 7 4" xfId="785"/>
    <cellStyle name="常规 12 3 4 2" xfId="786"/>
    <cellStyle name="常规 10 8 2 2 2" xfId="787"/>
    <cellStyle name="常规 8 9" xfId="788"/>
    <cellStyle name="常规 11 6 2 3" xfId="789"/>
    <cellStyle name="常规 10 8 4" xfId="790"/>
    <cellStyle name="解释性文本 2" xfId="791"/>
    <cellStyle name="常规 12 3 5 2" xfId="792"/>
    <cellStyle name="常规 11 6 3 2" xfId="793"/>
    <cellStyle name="常规 11 2 3 2 2 2" xfId="794"/>
    <cellStyle name="常规 10 9 3" xfId="795"/>
    <cellStyle name="常规 10 9 3 2" xfId="796"/>
    <cellStyle name="常规 10 9 4" xfId="797"/>
    <cellStyle name="常规 12 3 6 2" xfId="798"/>
    <cellStyle name="千位_E22" xfId="799"/>
    <cellStyle name="常规 11 2 2 2" xfId="800"/>
    <cellStyle name="常规 11 2 2 3" xfId="801"/>
    <cellStyle name="常规 11 2 3" xfId="802"/>
    <cellStyle name="常规 11 4 3 2 2 2" xfId="803"/>
    <cellStyle name="常规 11 2 3 2" xfId="804"/>
    <cellStyle name="常规 11 6 3" xfId="805"/>
    <cellStyle name="常规 11 2 3 2 2" xfId="806"/>
    <cellStyle name="常规 11 6 4" xfId="807"/>
    <cellStyle name="常规 12 4 3 2" xfId="808"/>
    <cellStyle name="常规 11 2 3 2 3" xfId="809"/>
    <cellStyle name="常规 11 7 3" xfId="810"/>
    <cellStyle name="常规 11 2 3 3 2" xfId="811"/>
    <cellStyle name="常规 11 7 2" xfId="812"/>
    <cellStyle name="常规 11 2 3 4" xfId="813"/>
    <cellStyle name="常规 11 2 4" xfId="814"/>
    <cellStyle name="常规 11 2 4 2" xfId="815"/>
    <cellStyle name="常规 12 5 3 2" xfId="816"/>
    <cellStyle name="常规 11 2 4 2 3" xfId="817"/>
    <cellStyle name="常规 12 6 4" xfId="818"/>
    <cellStyle name="常规 11 2 4 3 2" xfId="819"/>
    <cellStyle name="常规 12 7 3" xfId="820"/>
    <cellStyle name="常规 11 2 6" xfId="821"/>
    <cellStyle name="常规 2 13 3 2" xfId="822"/>
    <cellStyle name="常规 11 2 7" xfId="823"/>
    <cellStyle name="常规 11 3 2" xfId="824"/>
    <cellStyle name="常规 23" xfId="825"/>
    <cellStyle name="常规 18" xfId="826"/>
    <cellStyle name="常规 11 3 2 2" xfId="827"/>
    <cellStyle name="常规 23 2" xfId="828"/>
    <cellStyle name="常规 18 2" xfId="829"/>
    <cellStyle name="常规 11 3 2 2 2" xfId="830"/>
    <cellStyle name="常规 23 2 2" xfId="831"/>
    <cellStyle name="常规 18 2 2" xfId="832"/>
    <cellStyle name="常规 11 3 2 2 2 2" xfId="833"/>
    <cellStyle name="常规 23 3" xfId="834"/>
    <cellStyle name="常规 18 3" xfId="835"/>
    <cellStyle name="常规 13 3 3 2" xfId="836"/>
    <cellStyle name="常规 11 3 2 2 3" xfId="837"/>
    <cellStyle name="常规 24" xfId="838"/>
    <cellStyle name="常规 19" xfId="839"/>
    <cellStyle name="常规 11 3 2 3" xfId="840"/>
    <cellStyle name="常规 24 2" xfId="841"/>
    <cellStyle name="常规 19 2" xfId="842"/>
    <cellStyle name="常规 11 3 2 3 2" xfId="843"/>
    <cellStyle name="常规 11 3 3" xfId="844"/>
    <cellStyle name="常规 11 3 3 2" xfId="845"/>
    <cellStyle name="常规 11 3 3 2 2" xfId="846"/>
    <cellStyle name="常规 13 4 3 2" xfId="847"/>
    <cellStyle name="常规 11 3 3 2 3" xfId="848"/>
    <cellStyle name="常规 11 3 3 3" xfId="849"/>
    <cellStyle name="常规 11 3 3 3 2" xfId="850"/>
    <cellStyle name="常规 11 3 3 4" xfId="851"/>
    <cellStyle name="链接单元格 2" xfId="852"/>
    <cellStyle name="常规 11 3 4" xfId="853"/>
    <cellStyle name="链接单元格 2 2" xfId="854"/>
    <cellStyle name="常规 11 3 4 2" xfId="855"/>
    <cellStyle name="常规 11 3 4 2 2" xfId="856"/>
    <cellStyle name="常规 2 5 4" xfId="857"/>
    <cellStyle name="好_附件2 益阳市市级国有资本经营预算表(定稿)" xfId="858"/>
    <cellStyle name="常规 11 3 4 2 2 2" xfId="859"/>
    <cellStyle name="常规 11 3 4 3 2" xfId="860"/>
    <cellStyle name="常规 11 4 2 2 2" xfId="861"/>
    <cellStyle name="常规 11 4 2 2 2 2" xfId="862"/>
    <cellStyle name="常规 7 2" xfId="863"/>
    <cellStyle name="常规 11 4 2 2 3" xfId="864"/>
    <cellStyle name="常规 11 4 2 3" xfId="865"/>
    <cellStyle name="常规 11 4 3 2 2" xfId="866"/>
    <cellStyle name="常规 11 4 3 2 3" xfId="867"/>
    <cellStyle name="常规 11 4 3 3" xfId="868"/>
    <cellStyle name="常规 11 4 3 3 2" xfId="869"/>
    <cellStyle name="常规 11 4 3 4" xfId="870"/>
    <cellStyle name="千位分隔[0] 2 4" xfId="871"/>
    <cellStyle name="常规 11 4 4 2" xfId="872"/>
    <cellStyle name="千位分隔[0] 2 4 2" xfId="873"/>
    <cellStyle name="常规 11 4 4 2 2" xfId="874"/>
    <cellStyle name="常规 11 4 4 2 2 2" xfId="875"/>
    <cellStyle name="常规 11 4 4 2 3" xfId="876"/>
    <cellStyle name="千位分隔[0] 2 5" xfId="877"/>
    <cellStyle name="常规 11 4 4 3" xfId="878"/>
    <cellStyle name="常规 11 4 4 3 2" xfId="879"/>
    <cellStyle name="常规 11 5 2 2" xfId="880"/>
    <cellStyle name="常规 11 5 2 2 2" xfId="881"/>
    <cellStyle name="常规 11 5 3" xfId="882"/>
    <cellStyle name="常规 11 5 3 2" xfId="883"/>
    <cellStyle name="常规 11 5 4" xfId="884"/>
    <cellStyle name="常规 12 4 2 2" xfId="885"/>
    <cellStyle name="常规 12 9 3" xfId="886"/>
    <cellStyle name="好 2" xfId="887"/>
    <cellStyle name="常规 11 7 2 2 2" xfId="888"/>
    <cellStyle name="常规 11 7 2 3" xfId="889"/>
    <cellStyle name="常规 11 7 4" xfId="890"/>
    <cellStyle name="常规 12 4 4 2" xfId="891"/>
    <cellStyle name="常规 11 8 2 2 2" xfId="892"/>
    <cellStyle name="常规 11 8 2 3" xfId="893"/>
    <cellStyle name="常规 11 8 3 2" xfId="894"/>
    <cellStyle name="常规 22 2 2 2" xfId="895"/>
    <cellStyle name="常规 17 2 2 2" xfId="896"/>
    <cellStyle name="常规 11 8 4" xfId="897"/>
    <cellStyle name="常规 12 4 5 2" xfId="898"/>
    <cellStyle name="常规 11 9 2 2" xfId="899"/>
    <cellStyle name="常规 11 9 2 2 2" xfId="900"/>
    <cellStyle name="常规 11 9 2 3" xfId="901"/>
    <cellStyle name="常规 11 9 3" xfId="902"/>
    <cellStyle name="输入 4" xfId="903"/>
    <cellStyle name="常规 11 9 3 2" xfId="904"/>
    <cellStyle name="常规 8 2 5 2" xfId="905"/>
    <cellStyle name="常规 11_长沙" xfId="906"/>
    <cellStyle name="常规 12" xfId="907"/>
    <cellStyle name="常规 12 10" xfId="908"/>
    <cellStyle name="常规 12 10 2" xfId="909"/>
    <cellStyle name="常规 12 2 4 2 3" xfId="910"/>
    <cellStyle name="常规 12 10 2 2" xfId="911"/>
    <cellStyle name="注释 3 2" xfId="912"/>
    <cellStyle name="常规 12 10 3" xfId="913"/>
    <cellStyle name="检查单元格 2 2" xfId="914"/>
    <cellStyle name="常规 13 5 2 2" xfId="915"/>
    <cellStyle name="常规 12 11" xfId="916"/>
    <cellStyle name="常规 21" xfId="917"/>
    <cellStyle name="常规 16" xfId="918"/>
    <cellStyle name="常规 13 5 2 2 2" xfId="919"/>
    <cellStyle name="常规 12 11 2" xfId="920"/>
    <cellStyle name="常规 13 4 2 2 2" xfId="921"/>
    <cellStyle name="常规 13 5 2 3" xfId="922"/>
    <cellStyle name="常规 12 12" xfId="923"/>
    <cellStyle name="常规 12 2" xfId="924"/>
    <cellStyle name="常规 12 2 2 2 2 2" xfId="925"/>
    <cellStyle name="常规 12 2 2 2 3" xfId="926"/>
    <cellStyle name="常规 12 2 3 2 2 2" xfId="927"/>
    <cellStyle name="常规 12 2 3 2 3" xfId="928"/>
    <cellStyle name="常规 12 2 4 2 2 2" xfId="929"/>
    <cellStyle name="常规 12 2 7" xfId="930"/>
    <cellStyle name="常规 12 3" xfId="931"/>
    <cellStyle name="常规 12 3 2" xfId="932"/>
    <cellStyle name="常规 44 2" xfId="933"/>
    <cellStyle name="常规 39 2" xfId="934"/>
    <cellStyle name="常规 12 3 2 2 2 2" xfId="935"/>
    <cellStyle name="常规 50" xfId="936"/>
    <cellStyle name="常规 45" xfId="937"/>
    <cellStyle name="常规 12 3 2 2 3" xfId="938"/>
    <cellStyle name="常规 20 3 2" xfId="939"/>
    <cellStyle name="常规 15 3 2" xfId="940"/>
    <cellStyle name="常规 12 3 2 3" xfId="941"/>
    <cellStyle name="常规 8 4 2 3" xfId="942"/>
    <cellStyle name="常规 12 3 2 3 2" xfId="943"/>
    <cellStyle name="常规 2 2 2 2" xfId="944"/>
    <cellStyle name="常规 12 3 2 4" xfId="945"/>
    <cellStyle name="常规 12 3 3" xfId="946"/>
    <cellStyle name="常规 12 3 3 2 2" xfId="947"/>
    <cellStyle name="常规 12 3 3 2 2 2" xfId="948"/>
    <cellStyle name="常规 12 3 3 2 3" xfId="949"/>
    <cellStyle name="常规 2" xfId="950"/>
    <cellStyle name="常规 8 5 2 3" xfId="951"/>
    <cellStyle name="常规 12 3 3 3 2" xfId="952"/>
    <cellStyle name="常规 2 2 3 2" xfId="953"/>
    <cellStyle name="常规 12 3 3 4" xfId="954"/>
    <cellStyle name="常规 8 8 2 2 2" xfId="955"/>
    <cellStyle name="常规 12 3 4" xfId="956"/>
    <cellStyle name="常规 12 3 4 2 2" xfId="957"/>
    <cellStyle name="常规 12 3 4 2 2 2" xfId="958"/>
    <cellStyle name="常规 12 3 4 3" xfId="959"/>
    <cellStyle name="常规 8 6 2 3" xfId="960"/>
    <cellStyle name="常规 12 3 4 3 2" xfId="961"/>
    <cellStyle name="常规 2 2 4 2" xfId="962"/>
    <cellStyle name="常规 12 3 4 4" xfId="963"/>
    <cellStyle name="解释性文本 3" xfId="964"/>
    <cellStyle name="常规 12 3 5 3" xfId="965"/>
    <cellStyle name="常规 12 3 6" xfId="966"/>
    <cellStyle name="常规 12 3 7" xfId="967"/>
    <cellStyle name="常规 12 4 2" xfId="968"/>
    <cellStyle name="常规 12 4 2 2 2" xfId="969"/>
    <cellStyle name="常规 12 4 2 2 2 2" xfId="970"/>
    <cellStyle name="常规 12 4 2 2 3" xfId="971"/>
    <cellStyle name="常规 12 4 3" xfId="972"/>
    <cellStyle name="常规 12 4 3 2 2" xfId="973"/>
    <cellStyle name="常规 12 4 3 2 3" xfId="974"/>
    <cellStyle name="常规 12 4 4" xfId="975"/>
    <cellStyle name="常规 12 4 4 2 2" xfId="976"/>
    <cellStyle name="常规 12 4 4 2 3" xfId="977"/>
    <cellStyle name="常规 16 5 3" xfId="978"/>
    <cellStyle name="常规 12 4 4 4" xfId="979"/>
    <cellStyle name="样式 1_9益阳" xfId="980"/>
    <cellStyle name="常规 22 2 2" xfId="981"/>
    <cellStyle name="常规 17 2 2" xfId="982"/>
    <cellStyle name="常规 6 4 2 2 2" xfId="983"/>
    <cellStyle name="常规 4 4 2 2 2 2" xfId="984"/>
    <cellStyle name="常规 12 4 5" xfId="985"/>
    <cellStyle name="常规 12 4 5 2 2" xfId="986"/>
    <cellStyle name="常规 22 2 3" xfId="987"/>
    <cellStyle name="常规 17 2 3" xfId="988"/>
    <cellStyle name="常规 12 4 6" xfId="989"/>
    <cellStyle name="常规 3 12 2 2" xfId="990"/>
    <cellStyle name="常规 12 4 7" xfId="991"/>
    <cellStyle name="常规 12 5" xfId="992"/>
    <cellStyle name="常规 12 5 2" xfId="993"/>
    <cellStyle name="常规 12 5 2 2" xfId="994"/>
    <cellStyle name="常规 12 5 4" xfId="995"/>
    <cellStyle name="常规 12 7 4" xfId="996"/>
    <cellStyle name="常规 12 5 2 2 2" xfId="997"/>
    <cellStyle name="常规 22 3 2" xfId="998"/>
    <cellStyle name="常规 17 3 2" xfId="999"/>
    <cellStyle name="常规 13 3 2 2 2" xfId="1000"/>
    <cellStyle name="常规 12 5 2 3" xfId="1001"/>
    <cellStyle name="常规 12 5 3" xfId="1002"/>
    <cellStyle name="常规 12 6" xfId="1003"/>
    <cellStyle name="常规 12 6 2" xfId="1004"/>
    <cellStyle name="常规 12 6 2 2" xfId="1005"/>
    <cellStyle name="检查单元格 4" xfId="1006"/>
    <cellStyle name="常规 13 5 4" xfId="1007"/>
    <cellStyle name="常规 12 6 2 2 2" xfId="1008"/>
    <cellStyle name="常规 23 3 2" xfId="1009"/>
    <cellStyle name="常规 18 3 2" xfId="1010"/>
    <cellStyle name="常规 12 6 2 3" xfId="1011"/>
    <cellStyle name="常规 12 7" xfId="1012"/>
    <cellStyle name="常规 12 7 2" xfId="1013"/>
    <cellStyle name="常规 12 7 2 2" xfId="1014"/>
    <cellStyle name="常规 12 7 2 2 2" xfId="1015"/>
    <cellStyle name="常规 12 7 2 3" xfId="1016"/>
    <cellStyle name="常规 12 7 3 2" xfId="1017"/>
    <cellStyle name="常规 12 8 2 2 2" xfId="1018"/>
    <cellStyle name="常规 12 8 2 3" xfId="1019"/>
    <cellStyle name="好_2015年市本级全口径预算草案 - 副本 3" xfId="1020"/>
    <cellStyle name="常规 12 8 4" xfId="1021"/>
    <cellStyle name="常规 12 9 2 2" xfId="1022"/>
    <cellStyle name="常规 16 5 4" xfId="1023"/>
    <cellStyle name="常规 12 9 3 2" xfId="1024"/>
    <cellStyle name="常规 16 6 4" xfId="1025"/>
    <cellStyle name="常规 2 4 2 2 2" xfId="1026"/>
    <cellStyle name="常规 12 9 4" xfId="1027"/>
    <cellStyle name="常规 12_长沙" xfId="1028"/>
    <cellStyle name="常规 2 15 2 2" xfId="1029"/>
    <cellStyle name="常规 13" xfId="1030"/>
    <cellStyle name="常规 13 2" xfId="1031"/>
    <cellStyle name="常规 13 2 2" xfId="1032"/>
    <cellStyle name="常规 13 2 2 2" xfId="1033"/>
    <cellStyle name="常规 13 2 2 3" xfId="1034"/>
    <cellStyle name="常规 13 2 3" xfId="1035"/>
    <cellStyle name="常规 13 2 3 2" xfId="1036"/>
    <cellStyle name="常规 13 2 4" xfId="1037"/>
    <cellStyle name="常规 13 3" xfId="1038"/>
    <cellStyle name="常规 13 3 2" xfId="1039"/>
    <cellStyle name="常规 22 3" xfId="1040"/>
    <cellStyle name="常规 17 3" xfId="1041"/>
    <cellStyle name="常规 13 3 2 2" xfId="1042"/>
    <cellStyle name="常规 22 4" xfId="1043"/>
    <cellStyle name="常规 17 4" xfId="1044"/>
    <cellStyle name="常规 13 3 2 3" xfId="1045"/>
    <cellStyle name="常规 13 3 3" xfId="1046"/>
    <cellStyle name="常规 13 3 4" xfId="1047"/>
    <cellStyle name="常规 13 4" xfId="1048"/>
    <cellStyle name="常规 13 4 2" xfId="1049"/>
    <cellStyle name="常规 13 4 2 2" xfId="1050"/>
    <cellStyle name="常规 13 4 2 3" xfId="1051"/>
    <cellStyle name="常规 13 4 3" xfId="1052"/>
    <cellStyle name="常规 13 4 4" xfId="1053"/>
    <cellStyle name="检查单元格 2" xfId="1054"/>
    <cellStyle name="常规 13 5 2" xfId="1055"/>
    <cellStyle name="检查单元格 3" xfId="1056"/>
    <cellStyle name="常规 13 5 3" xfId="1057"/>
    <cellStyle name="常规 13 7 2" xfId="1058"/>
    <cellStyle name="常规 13 7 2 2" xfId="1059"/>
    <cellStyle name="常规 7 6 2 2" xfId="1060"/>
    <cellStyle name="常规 14" xfId="1061"/>
    <cellStyle name="常规 7 6 2 2 2" xfId="1062"/>
    <cellStyle name="常规 14 2" xfId="1063"/>
    <cellStyle name="常规 14 3" xfId="1064"/>
    <cellStyle name="常规 14 4" xfId="1065"/>
    <cellStyle name="常规 20 4" xfId="1066"/>
    <cellStyle name="常规 15 4" xfId="1067"/>
    <cellStyle name="常规 21 2" xfId="1068"/>
    <cellStyle name="常规 16 2" xfId="1069"/>
    <cellStyle name="常规 8 7 3 2" xfId="1070"/>
    <cellStyle name="常规 16 3 2 2 2" xfId="1071"/>
    <cellStyle name="常规 8 7 4" xfId="1072"/>
    <cellStyle name="常规 16 3 2 3" xfId="1073"/>
    <cellStyle name="常规 8 8 3" xfId="1074"/>
    <cellStyle name="常规 16 3 3 2" xfId="1075"/>
    <cellStyle name="常规 16 3 4" xfId="1076"/>
    <cellStyle name="常规 16 4 2 3" xfId="1077"/>
    <cellStyle name="常规 16 4 3 2" xfId="1078"/>
    <cellStyle name="常规 16 4 4" xfId="1079"/>
    <cellStyle name="常规 16 5 2 3" xfId="1080"/>
    <cellStyle name="常规 16 6 2 2" xfId="1081"/>
    <cellStyle name="常规 2 10 2 2 2" xfId="1082"/>
    <cellStyle name="常规 16 6 2 2 2" xfId="1083"/>
    <cellStyle name="常规 16 6 3" xfId="1084"/>
    <cellStyle name="常规 2 10 2 3" xfId="1085"/>
    <cellStyle name="常规 16 6 3 2" xfId="1086"/>
    <cellStyle name="常规 16 7 2" xfId="1087"/>
    <cellStyle name="常规 2 10 3 2" xfId="1088"/>
    <cellStyle name="常规 16 7 2 2" xfId="1089"/>
    <cellStyle name="常规 16 9" xfId="1090"/>
    <cellStyle name="注释 4 2" xfId="1091"/>
    <cellStyle name="常规 22" xfId="1092"/>
    <cellStyle name="常规 17" xfId="1093"/>
    <cellStyle name="常规 22 2" xfId="1094"/>
    <cellStyle name="常规 17 2" xfId="1095"/>
    <cellStyle name="常规 23 2 2 2" xfId="1096"/>
    <cellStyle name="常规 18 2 2 2" xfId="1097"/>
    <cellStyle name="常规 23 2 3" xfId="1098"/>
    <cellStyle name="常规 18 2 3" xfId="1099"/>
    <cellStyle name="常规 23 4" xfId="1100"/>
    <cellStyle name="常规 18 4" xfId="1101"/>
    <cellStyle name="常规 19 2 2" xfId="1102"/>
    <cellStyle name="常规 19 3" xfId="1103"/>
    <cellStyle name="强调文字颜色 3 3" xfId="1104"/>
    <cellStyle name="常规 2 10" xfId="1105"/>
    <cellStyle name="强调文字颜色 3 4" xfId="1106"/>
    <cellStyle name="常规 2 11" xfId="1107"/>
    <cellStyle name="常规 3 2 2 3" xfId="1108"/>
    <cellStyle name="常规 2 11 2" xfId="1109"/>
    <cellStyle name="常规 3 2 2 3 2" xfId="1110"/>
    <cellStyle name="常规 2 11 2 2" xfId="1111"/>
    <cellStyle name="汇总 4" xfId="1112"/>
    <cellStyle name="常规 2 11 2 2 2" xfId="1113"/>
    <cellStyle name="常规 7 2 2 2" xfId="1114"/>
    <cellStyle name="常规 2 11 2 3" xfId="1115"/>
    <cellStyle name="常规 3 2 2 4" xfId="1116"/>
    <cellStyle name="常规 2 11 3" xfId="1117"/>
    <cellStyle name="好 4" xfId="1118"/>
    <cellStyle name="常规 2 11 3 2" xfId="1119"/>
    <cellStyle name="常规 2 11 4" xfId="1120"/>
    <cellStyle name="常规 2 14 2 2 2" xfId="1121"/>
    <cellStyle name="常规 2 12" xfId="1122"/>
    <cellStyle name="常规 3 2 3 3" xfId="1123"/>
    <cellStyle name="常规 2 12 2" xfId="1124"/>
    <cellStyle name="常规 2 16" xfId="1125"/>
    <cellStyle name="常规 3 2 3 3 2" xfId="1126"/>
    <cellStyle name="常规 2 12 2 2" xfId="1127"/>
    <cellStyle name="常规 2 16 2" xfId="1128"/>
    <cellStyle name="常规 6_9益阳" xfId="1129"/>
    <cellStyle name="常规 2 12 2 2 2" xfId="1130"/>
    <cellStyle name="常规 3 2 3 4" xfId="1131"/>
    <cellStyle name="常规 2 12 3" xfId="1132"/>
    <cellStyle name="常规 2 12 4" xfId="1133"/>
    <cellStyle name="常规 3 2 4 3" xfId="1134"/>
    <cellStyle name="常规 2 13 2" xfId="1135"/>
    <cellStyle name="常规 3 2 4 3 2" xfId="1136"/>
    <cellStyle name="常规 2 13 2 2" xfId="1137"/>
    <cellStyle name="常规 2 13 2 2 2" xfId="1138"/>
    <cellStyle name="常规 4 2 3 2 2 2" xfId="1139"/>
    <cellStyle name="常规 4 5 2 2 2" xfId="1140"/>
    <cellStyle name="常规 7 4 2 2" xfId="1141"/>
    <cellStyle name="常规 2 13 2 3" xfId="1142"/>
    <cellStyle name="常规 3 2 4 4" xfId="1143"/>
    <cellStyle name="常规 2 13 3" xfId="1144"/>
    <cellStyle name="常规 2 13 4" xfId="1145"/>
    <cellStyle name="常规 2 14 2 2" xfId="1146"/>
    <cellStyle name="常规 7 5 2 2" xfId="1147"/>
    <cellStyle name="常规 2 14 2 3" xfId="1148"/>
    <cellStyle name="好_附件2 益阳市市级国有资本经营预算表(4)" xfId="1149"/>
    <cellStyle name="常规 2 14 3" xfId="1150"/>
    <cellStyle name="好_附件2 益阳市市级国有资本经营预算表(4) 2" xfId="1151"/>
    <cellStyle name="常规 2 14 3 2" xfId="1152"/>
    <cellStyle name="常规 7 2 2 2 3" xfId="1153"/>
    <cellStyle name="常规 2 14 4" xfId="1154"/>
    <cellStyle name="常规 2 15 2" xfId="1155"/>
    <cellStyle name="常规 3 2 6 3" xfId="1156"/>
    <cellStyle name="好_大通湖 3" xfId="1157"/>
    <cellStyle name="常规 2 15 3" xfId="1158"/>
    <cellStyle name="常规 3 3 5 2 2" xfId="1159"/>
    <cellStyle name="常规 2 16 2 2" xfId="1160"/>
    <cellStyle name="常规 2 16 3" xfId="1161"/>
    <cellStyle name="千位分隔 2 2 2" xfId="1162"/>
    <cellStyle name="常规 2 17 2" xfId="1163"/>
    <cellStyle name="常规 7 3 2 2 2" xfId="1164"/>
    <cellStyle name="千位分隔 2 2 2 2" xfId="1165"/>
    <cellStyle name="常规 2 17 2 2" xfId="1166"/>
    <cellStyle name="常规 7 3 2 2 2 2" xfId="1167"/>
    <cellStyle name="千位分隔 2 2 3" xfId="1168"/>
    <cellStyle name="常规 2 17 3" xfId="1169"/>
    <cellStyle name="常规 7 3 2 2 3" xfId="1170"/>
    <cellStyle name="千位分隔 2 3 2" xfId="1171"/>
    <cellStyle name="常规 2 18 2" xfId="1172"/>
    <cellStyle name="常规 7 3 2 3 2" xfId="1173"/>
    <cellStyle name="千位分隔 2 4" xfId="1174"/>
    <cellStyle name="常规 2 19" xfId="1175"/>
    <cellStyle name="常规 7 3 2 4" xfId="1176"/>
    <cellStyle name="常规 2 2" xfId="1177"/>
    <cellStyle name="常规 2 2 2" xfId="1178"/>
    <cellStyle name="常规 3 2 2_12娄底" xfId="1179"/>
    <cellStyle name="常规 2 2 2 2 2" xfId="1180"/>
    <cellStyle name="常规 8 4 3 3" xfId="1181"/>
    <cellStyle name="常规 2 2 2 3" xfId="1182"/>
    <cellStyle name="常规 2 2 3" xfId="1183"/>
    <cellStyle name="常规 2 2 3 2 2" xfId="1184"/>
    <cellStyle name="常规 2 2 3 3" xfId="1185"/>
    <cellStyle name="常规 2 2 4" xfId="1186"/>
    <cellStyle name="常规 2 2 5" xfId="1187"/>
    <cellStyle name="常规 2 2 6" xfId="1188"/>
    <cellStyle name="常规 2 29" xfId="1189"/>
    <cellStyle name="常规 8 2 3" xfId="1190"/>
    <cellStyle name="常规 2 3" xfId="1191"/>
    <cellStyle name="常规 2 3 2" xfId="1192"/>
    <cellStyle name="常规 2 3 2 2 2" xfId="1193"/>
    <cellStyle name="常规 2 3 2 3" xfId="1194"/>
    <cellStyle name="常规 2 3 3" xfId="1195"/>
    <cellStyle name="常规 2 3 4" xfId="1196"/>
    <cellStyle name="常规 2 3_12娄底" xfId="1197"/>
    <cellStyle name="常规 2 4" xfId="1198"/>
    <cellStyle name="常规 2 4 2" xfId="1199"/>
    <cellStyle name="常规 2 4 2 2" xfId="1200"/>
    <cellStyle name="常规 2 4 2 3" xfId="1201"/>
    <cellStyle name="常规 2 4 3" xfId="1202"/>
    <cellStyle name="常规 2 4 3 2" xfId="1203"/>
    <cellStyle name="常规 2 4 4" xfId="1204"/>
    <cellStyle name="常规 2 5 2 2" xfId="1205"/>
    <cellStyle name="常规 2 5 2 2 2" xfId="1206"/>
    <cellStyle name="常规 2 5 3 2" xfId="1207"/>
    <cellStyle name="常规 7 7 2 2" xfId="1208"/>
    <cellStyle name="常规 2 6 2" xfId="1209"/>
    <cellStyle name="常规 7 7 2 2 2" xfId="1210"/>
    <cellStyle name="常规 2 6 2 2" xfId="1211"/>
    <cellStyle name="常规 2 6 2 2 2" xfId="1212"/>
    <cellStyle name="常规 2 6 2 3" xfId="1213"/>
    <cellStyle name="常规 3 2" xfId="1214"/>
    <cellStyle name="常规 2 6 3 2" xfId="1215"/>
    <cellStyle name="常规 2 6 4" xfId="1216"/>
    <cellStyle name="常规 2 7 2 2" xfId="1217"/>
    <cellStyle name="常规 2 7 2 2 2" xfId="1218"/>
    <cellStyle name="常规 2 7 2 3" xfId="1219"/>
    <cellStyle name="常规 2 7 3" xfId="1220"/>
    <cellStyle name="常规 2 7 3 2" xfId="1221"/>
    <cellStyle name="常规 2 7 4" xfId="1222"/>
    <cellStyle name="常规 2 8 2" xfId="1223"/>
    <cellStyle name="输入 2 2" xfId="1224"/>
    <cellStyle name="常规 2 8 2 2 2" xfId="1225"/>
    <cellStyle name="常规 7 4 5" xfId="1226"/>
    <cellStyle name="常规 2 8 2 3" xfId="1227"/>
    <cellStyle name="常规 2 8 3" xfId="1228"/>
    <cellStyle name="常规 2 8 3 2" xfId="1229"/>
    <cellStyle name="常规 2 8 4" xfId="1230"/>
    <cellStyle name="常规 3 4 3 2 2" xfId="1231"/>
    <cellStyle name="千位分隔[0] 2 2" xfId="1232"/>
    <cellStyle name="常规 2 9" xfId="1233"/>
    <cellStyle name="输入 3" xfId="1234"/>
    <cellStyle name="常规 2 9 2" xfId="1235"/>
    <cellStyle name="输入 3 2" xfId="1236"/>
    <cellStyle name="常规 2 9 2 2" xfId="1237"/>
    <cellStyle name="常规 2 9 2 3" xfId="1238"/>
    <cellStyle name="常规 2 9 3" xfId="1239"/>
    <cellStyle name="常规 2 9 3 2" xfId="1240"/>
    <cellStyle name="常规 2 9 4" xfId="1241"/>
    <cellStyle name="常规 3 4 3 3 2" xfId="1242"/>
    <cellStyle name="千位分隔[0] 3 2" xfId="1243"/>
    <cellStyle name="常规 2_10永州" xfId="1244"/>
    <cellStyle name="常规 22 3 2 2" xfId="1245"/>
    <cellStyle name="常规 22 3 3" xfId="1246"/>
    <cellStyle name="常规 22 4 2" xfId="1247"/>
    <cellStyle name="常规 3 2 2 2" xfId="1248"/>
    <cellStyle name="常规 22 5" xfId="1249"/>
    <cellStyle name="常规 23 3 2 2" xfId="1250"/>
    <cellStyle name="常规 23 3 3" xfId="1251"/>
    <cellStyle name="千位分隔[0] 3 2 2 2" xfId="1252"/>
    <cellStyle name="计算 3" xfId="1253"/>
    <cellStyle name="常规 23 4 2" xfId="1254"/>
    <cellStyle name="常规 3 2 3 2" xfId="1255"/>
    <cellStyle name="常规 23 5" xfId="1256"/>
    <cellStyle name="常规 25 2" xfId="1257"/>
    <cellStyle name="常规 30 2" xfId="1258"/>
    <cellStyle name="常规 26" xfId="1259"/>
    <cellStyle name="常规 31" xfId="1260"/>
    <cellStyle name="常规 27" xfId="1261"/>
    <cellStyle name="常规 32" xfId="1262"/>
    <cellStyle name="常规 27 2" xfId="1263"/>
    <cellStyle name="常规 32 2" xfId="1264"/>
    <cellStyle name="常规 28" xfId="1265"/>
    <cellStyle name="常规 33" xfId="1266"/>
    <cellStyle name="常规 28 2" xfId="1267"/>
    <cellStyle name="常规 33 2" xfId="1268"/>
    <cellStyle name="常规 8 4 3 2 2" xfId="1269"/>
    <cellStyle name="常规 29" xfId="1270"/>
    <cellStyle name="常规 34" xfId="1271"/>
    <cellStyle name="常规 8 4 3 2 2 2" xfId="1272"/>
    <cellStyle name="常规 29 2" xfId="1273"/>
    <cellStyle name="常规 34 2" xfId="1274"/>
    <cellStyle name="常规 3" xfId="1275"/>
    <cellStyle name="常规 3 10" xfId="1276"/>
    <cellStyle name="常规 3 10 2" xfId="1277"/>
    <cellStyle name="常规 3 10 3" xfId="1278"/>
    <cellStyle name="常规 3 11" xfId="1279"/>
    <cellStyle name="常规 3 11 2" xfId="1280"/>
    <cellStyle name="常规 3 7 2 3" xfId="1281"/>
    <cellStyle name="常规 3 11 3" xfId="1282"/>
    <cellStyle name="常规 4 3 2 3 2" xfId="1283"/>
    <cellStyle name="常规 3 12" xfId="1284"/>
    <cellStyle name="常规 3 12 2" xfId="1285"/>
    <cellStyle name="输出 2 2" xfId="1286"/>
    <cellStyle name="常规 3 12 3" xfId="1287"/>
    <cellStyle name="常规 3 13" xfId="1288"/>
    <cellStyle name="常规 3 13 2" xfId="1289"/>
    <cellStyle name="适中 4" xfId="1290"/>
    <cellStyle name="常规 3 2 2" xfId="1291"/>
    <cellStyle name="常规 3 2 2 2 2" xfId="1292"/>
    <cellStyle name="常规 3 2 2 2 2 2" xfId="1293"/>
    <cellStyle name="常规 3 2 2 2 3" xfId="1294"/>
    <cellStyle name="常规 3 2 3" xfId="1295"/>
    <cellStyle name="常规 3 2 3 2 2 2" xfId="1296"/>
    <cellStyle name="常规 5_9益阳" xfId="1297"/>
    <cellStyle name="常规 3 2 3 2 3" xfId="1298"/>
    <cellStyle name="汇总 3 2" xfId="1299"/>
    <cellStyle name="常规 3 2 3_12娄底" xfId="1300"/>
    <cellStyle name="常规 3 2 4" xfId="1301"/>
    <cellStyle name="常规 3 2 4 2" xfId="1302"/>
    <cellStyle name="常规 3 2 4 2 2" xfId="1303"/>
    <cellStyle name="常规 3 9 3" xfId="1304"/>
    <cellStyle name="常规 3 2 4 2 2 2" xfId="1305"/>
    <cellStyle name="常规 3 2 4 2 3" xfId="1306"/>
    <cellStyle name="常规 3 2 5 2 2" xfId="1307"/>
    <cellStyle name="常规 3 2 7 2" xfId="1308"/>
    <cellStyle name="常规 3 2 8" xfId="1309"/>
    <cellStyle name="常规 3 2 9" xfId="1310"/>
    <cellStyle name="常规 3 2_9益阳" xfId="1311"/>
    <cellStyle name="常规 3 3" xfId="1312"/>
    <cellStyle name="常规 3 3 2" xfId="1313"/>
    <cellStyle name="常规 3 3 2 2" xfId="1314"/>
    <cellStyle name="常规 3 3 2 2 2" xfId="1315"/>
    <cellStyle name="常规 3 3 2 2 2 2" xfId="1316"/>
    <cellStyle name="常规 3 3 2 2 3" xfId="1317"/>
    <cellStyle name="常规 3 3 2 3 2" xfId="1318"/>
    <cellStyle name="常规 3 3 3" xfId="1319"/>
    <cellStyle name="常规 3 3 3 2" xfId="1320"/>
    <cellStyle name="常规 3 3 3 2 2" xfId="1321"/>
    <cellStyle name="常规 3 3 3 2 2 2" xfId="1322"/>
    <cellStyle name="常规 3 3 3 2 3" xfId="1323"/>
    <cellStyle name="常规 3 3 3 3" xfId="1324"/>
    <cellStyle name="常规 3 3 3 3 2" xfId="1325"/>
    <cellStyle name="常规 3 3 3 4" xfId="1326"/>
    <cellStyle name="常规 3 3 4" xfId="1327"/>
    <cellStyle name="常规 3 3 4 2" xfId="1328"/>
    <cellStyle name="常规 3 3 4 2 2" xfId="1329"/>
    <cellStyle name="常规 37" xfId="1330"/>
    <cellStyle name="常规 42" xfId="1331"/>
    <cellStyle name="常规 3 3 4 2 2 2" xfId="1332"/>
    <cellStyle name="常规 37 2" xfId="1333"/>
    <cellStyle name="常规 42 2" xfId="1334"/>
    <cellStyle name="常规 3 3 4 2 3" xfId="1335"/>
    <cellStyle name="常规 38" xfId="1336"/>
    <cellStyle name="常规 43" xfId="1337"/>
    <cellStyle name="常规 3 3 4 3" xfId="1338"/>
    <cellStyle name="常规 3 3 4 3 2" xfId="1339"/>
    <cellStyle name="常规 3 3 4 4" xfId="1340"/>
    <cellStyle name="常规 3 4" xfId="1341"/>
    <cellStyle name="常规 3 4 2" xfId="1342"/>
    <cellStyle name="常规 3 4 2 2" xfId="1343"/>
    <cellStyle name="常规 3 4 2 2 2" xfId="1344"/>
    <cellStyle name="常规 3 4 2 2 2 2" xfId="1345"/>
    <cellStyle name="常规 3 4 2 2 3" xfId="1346"/>
    <cellStyle name="常规 3 4 2 3" xfId="1347"/>
    <cellStyle name="常规 3 4 2 3 2" xfId="1348"/>
    <cellStyle name="常规 3 4 2 4" xfId="1349"/>
    <cellStyle name="常规 3 4 3 2" xfId="1350"/>
    <cellStyle name="千位分隔[0] 2" xfId="1351"/>
    <cellStyle name="常规 3 4 3 2 2 2" xfId="1352"/>
    <cellStyle name="千位分隔[0] 2 2 2" xfId="1353"/>
    <cellStyle name="常规 3 4 3 2 3" xfId="1354"/>
    <cellStyle name="千位分隔[0] 2 3" xfId="1355"/>
    <cellStyle name="常规 3 4 3 3" xfId="1356"/>
    <cellStyle name="千位分隔[0] 3" xfId="1357"/>
    <cellStyle name="常规 3 4 3 4" xfId="1358"/>
    <cellStyle name="千位分隔[0] 4" xfId="1359"/>
    <cellStyle name="常规 3 4 4" xfId="1360"/>
    <cellStyle name="常规 3 4 4 2" xfId="1361"/>
    <cellStyle name="强调文字颜色 6 2" xfId="1362"/>
    <cellStyle name="常规 3 4 4 2 2 2" xfId="1363"/>
    <cellStyle name="常规 3 4 4 2 3" xfId="1364"/>
    <cellStyle name="常规 3 4 4 3" xfId="1365"/>
    <cellStyle name="常规 3 4 4 4" xfId="1366"/>
    <cellStyle name="常规 3 4 5 2 2" xfId="1367"/>
    <cellStyle name="常规 3 4 5 3" xfId="1368"/>
    <cellStyle name="常规 3 5 2" xfId="1369"/>
    <cellStyle name="常规 3 5 4" xfId="1370"/>
    <cellStyle name="常规 7 8 2" xfId="1371"/>
    <cellStyle name="常规 3 6" xfId="1372"/>
    <cellStyle name="常规 7 8 2 2" xfId="1373"/>
    <cellStyle name="常规 3 6 2" xfId="1374"/>
    <cellStyle name="常规 7 8 2 2 2" xfId="1375"/>
    <cellStyle name="常规 3 6 2 2" xfId="1376"/>
    <cellStyle name="常规 3 6 2 2 2" xfId="1377"/>
    <cellStyle name="常规 3 6 2 3" xfId="1378"/>
    <cellStyle name="常规 3 6 3 2" xfId="1379"/>
    <cellStyle name="常规 3 6 4" xfId="1380"/>
    <cellStyle name="常规 7 8 3 2" xfId="1381"/>
    <cellStyle name="常规 3 7 2" xfId="1382"/>
    <cellStyle name="常规 3 7 2 2" xfId="1383"/>
    <cellStyle name="常规 3 7 3" xfId="1384"/>
    <cellStyle name="常规 3 7 3 2" xfId="1385"/>
    <cellStyle name="常规 3 7 4" xfId="1386"/>
    <cellStyle name="常规 7 8 4" xfId="1387"/>
    <cellStyle name="常规 3 8" xfId="1388"/>
    <cellStyle name="强调文字颜色 4 2 2" xfId="1389"/>
    <cellStyle name="常规 3 8 2 2 2" xfId="1390"/>
    <cellStyle name="强调文字颜色 4 3" xfId="1391"/>
    <cellStyle name="常规 3 8 2 3" xfId="1392"/>
    <cellStyle name="强调文字颜色 5 2" xfId="1393"/>
    <cellStyle name="常规 3 8 3 2" xfId="1394"/>
    <cellStyle name="常规 3 9" xfId="1395"/>
    <cellStyle name="常规 3 9 2" xfId="1396"/>
    <cellStyle name="常规 5 2 3" xfId="1397"/>
    <cellStyle name="常规 3 9 2 2 2" xfId="1398"/>
    <cellStyle name="常规 3 9 3 2" xfId="1399"/>
    <cellStyle name="常规 3_安乡" xfId="1400"/>
    <cellStyle name="常规 35 2" xfId="1401"/>
    <cellStyle name="常规 40 2" xfId="1402"/>
    <cellStyle name="常规 36 2" xfId="1403"/>
    <cellStyle name="常规 41 2" xfId="1404"/>
    <cellStyle name="常规 38 2" xfId="1405"/>
    <cellStyle name="常规 43 2" xfId="1406"/>
    <cellStyle name="常规 4" xfId="1407"/>
    <cellStyle name="常规 4 10" xfId="1408"/>
    <cellStyle name="常规 4 2" xfId="1409"/>
    <cellStyle name="常规 4 2 2" xfId="1410"/>
    <cellStyle name="常规 4 4" xfId="1411"/>
    <cellStyle name="常规 4 2 2 2" xfId="1412"/>
    <cellStyle name="常规 4 4 2" xfId="1413"/>
    <cellStyle name="常规 6 4" xfId="1414"/>
    <cellStyle name="常规 4 2 2 2 2" xfId="1415"/>
    <cellStyle name="常规 4 4 2 2" xfId="1416"/>
    <cellStyle name="常规 6 4 2" xfId="1417"/>
    <cellStyle name="常规 4 2 2 2 2 2" xfId="1418"/>
    <cellStyle name="常规 4 4 2 2 2" xfId="1419"/>
    <cellStyle name="常规 6 4 2 2" xfId="1420"/>
    <cellStyle name="常规 4 2 2 2 3" xfId="1421"/>
    <cellStyle name="常规 4 4 2 3" xfId="1422"/>
    <cellStyle name="常规 6 4 3" xfId="1423"/>
    <cellStyle name="常规 4 2 2 3 2" xfId="1424"/>
    <cellStyle name="常规 4 4 3 2" xfId="1425"/>
    <cellStyle name="常规 6 5 2" xfId="1426"/>
    <cellStyle name="警告文本 2" xfId="1427"/>
    <cellStyle name="常规 4 2 3" xfId="1428"/>
    <cellStyle name="常规 4 5" xfId="1429"/>
    <cellStyle name="常规 4 2 3 2" xfId="1430"/>
    <cellStyle name="常规 4 5 2" xfId="1431"/>
    <cellStyle name="常规 7 4" xfId="1432"/>
    <cellStyle name="常规 4 2 3 2 2" xfId="1433"/>
    <cellStyle name="常规 4 5 2 2" xfId="1434"/>
    <cellStyle name="常规 7 4 2" xfId="1435"/>
    <cellStyle name="常规 4 2 3 3" xfId="1436"/>
    <cellStyle name="常规 4 5 3" xfId="1437"/>
    <cellStyle name="常规 7 5" xfId="1438"/>
    <cellStyle name="常规 4 2 3 3 2" xfId="1439"/>
    <cellStyle name="常规 4 5 3 2" xfId="1440"/>
    <cellStyle name="常规 7 5 2" xfId="1441"/>
    <cellStyle name="常规 4 2 3 4" xfId="1442"/>
    <cellStyle name="常规 4 5 4" xfId="1443"/>
    <cellStyle name="常规 7 6" xfId="1444"/>
    <cellStyle name="常规 7 9 2" xfId="1445"/>
    <cellStyle name="常规 4 2 4" xfId="1446"/>
    <cellStyle name="常规 4 6" xfId="1447"/>
    <cellStyle name="常规 7 9 2 2" xfId="1448"/>
    <cellStyle name="常规 4 2 4 2" xfId="1449"/>
    <cellStyle name="常规 4 6 2" xfId="1450"/>
    <cellStyle name="常规 8 4" xfId="1451"/>
    <cellStyle name="常规 7 9 2 2 2" xfId="1452"/>
    <cellStyle name="常规 4 2 4 2 2" xfId="1453"/>
    <cellStyle name="常规 4 6 2 2" xfId="1454"/>
    <cellStyle name="常规 8 4 2" xfId="1455"/>
    <cellStyle name="常规 4 2 4 2 2 2" xfId="1456"/>
    <cellStyle name="常规 4 6 2 2 2" xfId="1457"/>
    <cellStyle name="常规 8 4 2 2" xfId="1458"/>
    <cellStyle name="常规 4 2 4 2 3" xfId="1459"/>
    <cellStyle name="常规 4 6 2 3" xfId="1460"/>
    <cellStyle name="常规 8 4 3" xfId="1461"/>
    <cellStyle name="常规 7 9 2 3" xfId="1462"/>
    <cellStyle name="常规 4 2 4 3" xfId="1463"/>
    <cellStyle name="常规 4 6 3" xfId="1464"/>
    <cellStyle name="常规 8 5" xfId="1465"/>
    <cellStyle name="常规 4 2 4 3 2" xfId="1466"/>
    <cellStyle name="常规 4 6 3 2" xfId="1467"/>
    <cellStyle name="常规 8 5 2" xfId="1468"/>
    <cellStyle name="常规 4 2 4 4" xfId="1469"/>
    <cellStyle name="常规 4 6 4" xfId="1470"/>
    <cellStyle name="常规 8 6" xfId="1471"/>
    <cellStyle name="常规 7 9 3" xfId="1472"/>
    <cellStyle name="常规 4 2 5" xfId="1473"/>
    <cellStyle name="常规 4 7" xfId="1474"/>
    <cellStyle name="常规 7 9 3 2" xfId="1475"/>
    <cellStyle name="常规 4 2 5 2" xfId="1476"/>
    <cellStyle name="常规 4 7 2" xfId="1477"/>
    <cellStyle name="常规 9 4" xfId="1478"/>
    <cellStyle name="常规 4 2 5 2 2" xfId="1479"/>
    <cellStyle name="常规 4 7 2 2" xfId="1480"/>
    <cellStyle name="常规 4 2 5 3" xfId="1481"/>
    <cellStyle name="常规 4 7 3" xfId="1482"/>
    <cellStyle name="常规 7 3 4 2 2 2" xfId="1483"/>
    <cellStyle name="常规 7 9 4" xfId="1484"/>
    <cellStyle name="常规 4 2 6" xfId="1485"/>
    <cellStyle name="常规 4 8" xfId="1486"/>
    <cellStyle name="千位分隔 4 2 2 2" xfId="1487"/>
    <cellStyle name="常规 4 2 6 2" xfId="1488"/>
    <cellStyle name="常规 4 8 2" xfId="1489"/>
    <cellStyle name="常规 4 2 7" xfId="1490"/>
    <cellStyle name="常规 4 9" xfId="1491"/>
    <cellStyle name="常规 4 2_9益阳" xfId="1492"/>
    <cellStyle name="常规 4 3" xfId="1493"/>
    <cellStyle name="常规 4 3 2" xfId="1494"/>
    <cellStyle name="常规 5 4" xfId="1495"/>
    <cellStyle name="常规 4 3 2 2" xfId="1496"/>
    <cellStyle name="常规 4 3 2 2 2" xfId="1497"/>
    <cellStyle name="常规 4 3 2 2 2 2" xfId="1498"/>
    <cellStyle name="常规 4 3 2 2 3" xfId="1499"/>
    <cellStyle name="常规 4 3 2 3" xfId="1500"/>
    <cellStyle name="常规 4 3 2 4" xfId="1501"/>
    <cellStyle name="常规 4 3 3" xfId="1502"/>
    <cellStyle name="常规 7 10 2" xfId="1503"/>
    <cellStyle name="常规 4 3 3 2" xfId="1504"/>
    <cellStyle name="常规 7 10 2 2" xfId="1505"/>
    <cellStyle name="常规 4 3 3 2 2" xfId="1506"/>
    <cellStyle name="常规 8 5 3" xfId="1507"/>
    <cellStyle name="常规 4 3 3 2 2 2" xfId="1508"/>
    <cellStyle name="常规 4 3 3 2 3" xfId="1509"/>
    <cellStyle name="常规 4 3 3 3" xfId="1510"/>
    <cellStyle name="常规 8 12" xfId="1511"/>
    <cellStyle name="常规 4 3 3 3 2" xfId="1512"/>
    <cellStyle name="常规 4 3 3 4" xfId="1513"/>
    <cellStyle name="常规 4 3 4" xfId="1514"/>
    <cellStyle name="常规 7 10 3" xfId="1515"/>
    <cellStyle name="常规 4 3 4 2" xfId="1516"/>
    <cellStyle name="常规 4 3 4 2 2" xfId="1517"/>
    <cellStyle name="常规 4 3 4 2 2 2" xfId="1518"/>
    <cellStyle name="常规 4 3 4 2 3" xfId="1519"/>
    <cellStyle name="常规 4 3 4 3" xfId="1520"/>
    <cellStyle name="常规 4 3 4 4" xfId="1521"/>
    <cellStyle name="常规 7 4 5 2 2" xfId="1522"/>
    <cellStyle name="常规 4 3 5" xfId="1523"/>
    <cellStyle name="常规 4 3 5 2" xfId="1524"/>
    <cellStyle name="常规 4 3 5 2 2" xfId="1525"/>
    <cellStyle name="常规 4 3 5 3" xfId="1526"/>
    <cellStyle name="常规 4 3 6" xfId="1527"/>
    <cellStyle name="常规 4 3 6 2" xfId="1528"/>
    <cellStyle name="常规 4 3 7" xfId="1529"/>
    <cellStyle name="常规 4 3_12娄底" xfId="1530"/>
    <cellStyle name="常规 4 4 2 2 3" xfId="1531"/>
    <cellStyle name="常规 6 4 2 3" xfId="1532"/>
    <cellStyle name="常规 4 4 2 3 2" xfId="1533"/>
    <cellStyle name="常规 6 4 3 2" xfId="1534"/>
    <cellStyle name="常规 4 4 2 4" xfId="1535"/>
    <cellStyle name="常规 6 4 4" xfId="1536"/>
    <cellStyle name="常规 4 4 3 2 2" xfId="1537"/>
    <cellStyle name="常规 6 5 2 2" xfId="1538"/>
    <cellStyle name="警告文本 2 2" xfId="1539"/>
    <cellStyle name="常规 4 4 3 2 2 2" xfId="1540"/>
    <cellStyle name="常规 4 4 3 2 3" xfId="1541"/>
    <cellStyle name="常规 4 4 3 3" xfId="1542"/>
    <cellStyle name="常规 6 5 3" xfId="1543"/>
    <cellStyle name="警告文本 3" xfId="1544"/>
    <cellStyle name="常规 4 4 3 3 2" xfId="1545"/>
    <cellStyle name="警告文本 3 2" xfId="1546"/>
    <cellStyle name="常规 4 4 3 4" xfId="1547"/>
    <cellStyle name="警告文本 4" xfId="1548"/>
    <cellStyle name="常规 4 4 4" xfId="1549"/>
    <cellStyle name="常规 6 6" xfId="1550"/>
    <cellStyle name="常规 4 4 4 2" xfId="1551"/>
    <cellStyle name="常规 6 6 2" xfId="1552"/>
    <cellStyle name="常规 4 4 4 2 2" xfId="1553"/>
    <cellStyle name="常规 4 4 4 2 2 2" xfId="1554"/>
    <cellStyle name="千位分隔[0] 2 2 4" xfId="1555"/>
    <cellStyle name="常规 4 4 4 2 3" xfId="1556"/>
    <cellStyle name="常规 4 4 4 3" xfId="1557"/>
    <cellStyle name="常规 4 4 4 3 2" xfId="1558"/>
    <cellStyle name="常规 4 4 5" xfId="1559"/>
    <cellStyle name="常规 6 7" xfId="1560"/>
    <cellStyle name="常规 4 4 5 2 2" xfId="1561"/>
    <cellStyle name="常规 4 4 6" xfId="1562"/>
    <cellStyle name="常规 4 4 6 2" xfId="1563"/>
    <cellStyle name="常规 4 4 7" xfId="1564"/>
    <cellStyle name="常规 7 2 2 2 2" xfId="1565"/>
    <cellStyle name="常规 4 4_12娄底" xfId="1566"/>
    <cellStyle name="常规 4 8 3" xfId="1567"/>
    <cellStyle name="常规 4 9 2" xfId="1568"/>
    <cellStyle name="常规 4_9益阳" xfId="1569"/>
    <cellStyle name="计算 3 2" xfId="1570"/>
    <cellStyle name="常规 45 2" xfId="1571"/>
    <cellStyle name="常规 50 2" xfId="1572"/>
    <cellStyle name="千位分隔[0] 2 2 2 3" xfId="1573"/>
    <cellStyle name="常规 46" xfId="1574"/>
    <cellStyle name="常规 51" xfId="1575"/>
    <cellStyle name="常规 46 2" xfId="1576"/>
    <cellStyle name="常规 51 2" xfId="1577"/>
    <cellStyle name="常规 47" xfId="1578"/>
    <cellStyle name="常规 52" xfId="1579"/>
    <cellStyle name="常规 47 2" xfId="1580"/>
    <cellStyle name="常规 52 2" xfId="1581"/>
    <cellStyle name="常规 48" xfId="1582"/>
    <cellStyle name="常规 53" xfId="1583"/>
    <cellStyle name="常规 48 2" xfId="1584"/>
    <cellStyle name="常规 53 2" xfId="1585"/>
    <cellStyle name="常规 6 3 2 3" xfId="1586"/>
    <cellStyle name="常规 49" xfId="1587"/>
    <cellStyle name="常规 54" xfId="1588"/>
    <cellStyle name="常规 49 2" xfId="1589"/>
    <cellStyle name="常规 54 2" xfId="1590"/>
    <cellStyle name="常规 5" xfId="1591"/>
    <cellStyle name="常规 5 2" xfId="1592"/>
    <cellStyle name="常规 5 2 2" xfId="1593"/>
    <cellStyle name="常规 5 2 2 2" xfId="1594"/>
    <cellStyle name="常规 5 2_12娄底" xfId="1595"/>
    <cellStyle name="常规 5 3" xfId="1596"/>
    <cellStyle name="常规 5 3 2" xfId="1597"/>
    <cellStyle name="常规 55" xfId="1598"/>
    <cellStyle name="常规 60" xfId="1599"/>
    <cellStyle name="常规 56" xfId="1600"/>
    <cellStyle name="常规 61" xfId="1601"/>
    <cellStyle name="常规 56 2" xfId="1602"/>
    <cellStyle name="常规 7 2 3 2 2" xfId="1603"/>
    <cellStyle name="常规 57" xfId="1604"/>
    <cellStyle name="常规 62" xfId="1605"/>
    <cellStyle name="常规 7 2 3 2 2 2" xfId="1606"/>
    <cellStyle name="常规 57 2" xfId="1607"/>
    <cellStyle name="常规 7 2 3 2 3" xfId="1608"/>
    <cellStyle name="常规 58" xfId="1609"/>
    <cellStyle name="常规 63" xfId="1610"/>
    <cellStyle name="常规 58 2" xfId="1611"/>
    <cellStyle name="常规 59" xfId="1612"/>
    <cellStyle name="常规 64" xfId="1613"/>
    <cellStyle name="常规 7 6 3 2" xfId="1614"/>
    <cellStyle name="常规 6 2" xfId="1615"/>
    <cellStyle name="常规 6 2 2" xfId="1616"/>
    <cellStyle name="常规 6 2 2 2" xfId="1617"/>
    <cellStyle name="常规 6 2 2 2 2" xfId="1618"/>
    <cellStyle name="常规 6 2 2 3" xfId="1619"/>
    <cellStyle name="常规 6 2 3" xfId="1620"/>
    <cellStyle name="常规 6 2 3 2" xfId="1621"/>
    <cellStyle name="常规 6 2 4" xfId="1622"/>
    <cellStyle name="常规 6 3 2" xfId="1623"/>
    <cellStyle name="常规 6 3 2 2" xfId="1624"/>
    <cellStyle name="常规 6 3 3" xfId="1625"/>
    <cellStyle name="常规 6 3 3 2" xfId="1626"/>
    <cellStyle name="常规 65" xfId="1627"/>
    <cellStyle name="常规 66" xfId="1628"/>
    <cellStyle name="常规 67" xfId="1629"/>
    <cellStyle name="常规 7" xfId="1630"/>
    <cellStyle name="常规 7 10" xfId="1631"/>
    <cellStyle name="常规 7 11" xfId="1632"/>
    <cellStyle name="常规 7 12" xfId="1633"/>
    <cellStyle name="常规 7 2 2" xfId="1634"/>
    <cellStyle name="常规 7 2 2 2 2 2" xfId="1635"/>
    <cellStyle name="常规 7 2 2 3" xfId="1636"/>
    <cellStyle name="常规 7 2 2 3 2" xfId="1637"/>
    <cellStyle name="常规 7 2 2 4" xfId="1638"/>
    <cellStyle name="常规 7 2 3 3" xfId="1639"/>
    <cellStyle name="常规 7 2 3 3 2" xfId="1640"/>
    <cellStyle name="常规 7 2 3 4" xfId="1641"/>
    <cellStyle name="常规 7 2 4 2 2" xfId="1642"/>
    <cellStyle name="常规 7 2 4 2 2 2" xfId="1643"/>
    <cellStyle name="常规 7 2 4 2 3" xfId="1644"/>
    <cellStyle name="常规 7 2 4 3" xfId="1645"/>
    <cellStyle name="常规 7 2 4 3 2" xfId="1646"/>
    <cellStyle name="常规 7 2 4 4" xfId="1647"/>
    <cellStyle name="常规 7 2 5 2" xfId="1648"/>
    <cellStyle name="常规 7 2 5 2 2" xfId="1649"/>
    <cellStyle name="常规 7 2 5 3" xfId="1650"/>
    <cellStyle name="常规 7 2 6" xfId="1651"/>
    <cellStyle name="常规 7 2 6 2" xfId="1652"/>
    <cellStyle name="常规 9" xfId="1653"/>
    <cellStyle name="常规 7 2 7" xfId="1654"/>
    <cellStyle name="千位分隔 2" xfId="1655"/>
    <cellStyle name="常规 7 3 2" xfId="1656"/>
    <cellStyle name="千位分隔 3 2 2" xfId="1657"/>
    <cellStyle name="常规 7 3 3 2 2" xfId="1658"/>
    <cellStyle name="千位分隔 3 2 2 2" xfId="1659"/>
    <cellStyle name="常规 7 3 3 2 2 2" xfId="1660"/>
    <cellStyle name="千位分隔 3 2 3" xfId="1661"/>
    <cellStyle name="常规 7 3 3 2 3" xfId="1662"/>
    <cellStyle name="千位分隔 3 3" xfId="1663"/>
    <cellStyle name="常规 7 3 3 3" xfId="1664"/>
    <cellStyle name="千位分隔 3 3 2" xfId="1665"/>
    <cellStyle name="常规 7 3 3 3 2" xfId="1666"/>
    <cellStyle name="千位分隔 3 4" xfId="1667"/>
    <cellStyle name="常规 7 3 3 4" xfId="1668"/>
    <cellStyle name="千位分隔 4 2 2" xfId="1669"/>
    <cellStyle name="常规 7 3 4 2 2" xfId="1670"/>
    <cellStyle name="千位分隔 4 2 3" xfId="1671"/>
    <cellStyle name="常规 7 3 4 2 3" xfId="1672"/>
    <cellStyle name="千位分隔 4 3" xfId="1673"/>
    <cellStyle name="常规 7 3 4 3" xfId="1674"/>
    <cellStyle name="千位分隔 4 3 2" xfId="1675"/>
    <cellStyle name="常规 7 3 4 3 2" xfId="1676"/>
    <cellStyle name="千位分隔 4 4" xfId="1677"/>
    <cellStyle name="常规 7 3 4 4" xfId="1678"/>
    <cellStyle name="常规 7_12娄底" xfId="1679"/>
    <cellStyle name="常规 7 3 5 2" xfId="1680"/>
    <cellStyle name="常规 7 3 5 3" xfId="1681"/>
    <cellStyle name="常规 7 3 6 2" xfId="1682"/>
    <cellStyle name="常规 7 3 7" xfId="1683"/>
    <cellStyle name="常规 7 4 2 2 2" xfId="1684"/>
    <cellStyle name="常规 7 4 2 2 2 2" xfId="1685"/>
    <cellStyle name="常规 7 4 2 2 3" xfId="1686"/>
    <cellStyle name="常规 7 4 2 3 2" xfId="1687"/>
    <cellStyle name="注释 2 2" xfId="1688"/>
    <cellStyle name="常规 7 4 2 4" xfId="1689"/>
    <cellStyle name="注释 3" xfId="1690"/>
    <cellStyle name="常规 7 4 3 2" xfId="1691"/>
    <cellStyle name="常规 7 4 3 2 2" xfId="1692"/>
    <cellStyle name="常规 7 4 3 2 2 2" xfId="1693"/>
    <cellStyle name="常规 7 4 3 2 3" xfId="1694"/>
    <cellStyle name="常规 7 4 3 3" xfId="1695"/>
    <cellStyle name="常规 7 4 3 3 2" xfId="1696"/>
    <cellStyle name="常规 7 4 3 4" xfId="1697"/>
    <cellStyle name="常规 7 4 4" xfId="1698"/>
    <cellStyle name="常规 7 4 5 2" xfId="1699"/>
    <cellStyle name="常规 7 4 5 3" xfId="1700"/>
    <cellStyle name="常规 7 4 6" xfId="1701"/>
    <cellStyle name="常规 7 4 6 2" xfId="1702"/>
    <cellStyle name="常规 7 4 7" xfId="1703"/>
    <cellStyle name="常规 7 5 3 2" xfId="1704"/>
    <cellStyle name="好_附件2 益阳市市级国有资本经营预算表(4) 3" xfId="1705"/>
    <cellStyle name="常规 7 5 4" xfId="1706"/>
    <cellStyle name="常规 7 6 2" xfId="1707"/>
    <cellStyle name="常规 7 6 3" xfId="1708"/>
    <cellStyle name="常规 7 6 4" xfId="1709"/>
    <cellStyle name="常规 7 7" xfId="1710"/>
    <cellStyle name="常规 7 8" xfId="1711"/>
    <cellStyle name="常规 7 9" xfId="1712"/>
    <cellStyle name="常规 8" xfId="1713"/>
    <cellStyle name="常规 8 10" xfId="1714"/>
    <cellStyle name="常规 8 10 2" xfId="1715"/>
    <cellStyle name="千位分隔[0] 4 3" xfId="1716"/>
    <cellStyle name="常规 8 10 2 2" xfId="1717"/>
    <cellStyle name="常规 8 10 3" xfId="1718"/>
    <cellStyle name="常规 8 11" xfId="1719"/>
    <cellStyle name="常规 8 11 2" xfId="1720"/>
    <cellStyle name="常规 8 2" xfId="1721"/>
    <cellStyle name="常规 8 2 2" xfId="1722"/>
    <cellStyle name="常规 8 2 2 2" xfId="1723"/>
    <cellStyle name="常规 8 2 2 2 2" xfId="1724"/>
    <cellStyle name="常规 8 2 2 2 2 2" xfId="1725"/>
    <cellStyle name="常规 8 2 2 2 3" xfId="1726"/>
    <cellStyle name="常规 8 2 3 2" xfId="1727"/>
    <cellStyle name="常规 8 2 3 2 2" xfId="1728"/>
    <cellStyle name="常规 8 2 3 2 2 2" xfId="1729"/>
    <cellStyle name="常规 8 2 3 2 3" xfId="1730"/>
    <cellStyle name="常规 8 2 4" xfId="1731"/>
    <cellStyle name="常规 8 2 4 2" xfId="1732"/>
    <cellStyle name="常规 8 2 4 2 2" xfId="1733"/>
    <cellStyle name="常规 8 2 4 2 2 2" xfId="1734"/>
    <cellStyle name="常规 8 2 4 2 3" xfId="1735"/>
    <cellStyle name="常规 8 2 4 3" xfId="1736"/>
    <cellStyle name="常规 8 2 4 3 2" xfId="1737"/>
    <cellStyle name="常规 8 2 4 4" xfId="1738"/>
    <cellStyle name="常规 8 2 5" xfId="1739"/>
    <cellStyle name="常规 8 2 5 2 2" xfId="1740"/>
    <cellStyle name="常规 8 2 5 3" xfId="1741"/>
    <cellStyle name="常规 8 2 6" xfId="1742"/>
    <cellStyle name="常规 8 2 6 2" xfId="1743"/>
    <cellStyle name="常规 8 2 7" xfId="1744"/>
    <cellStyle name="常规 8 3" xfId="1745"/>
    <cellStyle name="常规 8 3 2" xfId="1746"/>
    <cellStyle name="常规 8 3 2 2" xfId="1747"/>
    <cellStyle name="常规 8 3 2 2 2" xfId="1748"/>
    <cellStyle name="常规 8 3 2 2 2 2" xfId="1749"/>
    <cellStyle name="常规 8 3 3" xfId="1750"/>
    <cellStyle name="常规 8 3 3 2" xfId="1751"/>
    <cellStyle name="常规 8 3 3 3 2" xfId="1752"/>
    <cellStyle name="常规 8 3 3 4" xfId="1753"/>
    <cellStyle name="常规 8 3 4" xfId="1754"/>
    <cellStyle name="常规 8 3 4 2 2" xfId="1755"/>
    <cellStyle name="常规 8 8 2 3" xfId="1756"/>
    <cellStyle name="常规 8 3 4 2 2 2" xfId="1757"/>
    <cellStyle name="常规 8 3 4 2 3" xfId="1758"/>
    <cellStyle name="汇总 2" xfId="1759"/>
    <cellStyle name="常规 8 3 4 3 2" xfId="1760"/>
    <cellStyle name="常规 8 3 4 4" xfId="1761"/>
    <cellStyle name="常规 8 3 5" xfId="1762"/>
    <cellStyle name="常规 8 3 5 2 2" xfId="1763"/>
    <cellStyle name="常规 8 3 6" xfId="1764"/>
    <cellStyle name="常规 8 3 6 2" xfId="1765"/>
    <cellStyle name="常规 8 3 7" xfId="1766"/>
    <cellStyle name="常规 8 4 2 2 2" xfId="1767"/>
    <cellStyle name="常规 8 4 2 2 2 2" xfId="1768"/>
    <cellStyle name="常规 8 4 2 3 2" xfId="1769"/>
    <cellStyle name="常规 8 4 2 4" xfId="1770"/>
    <cellStyle name="常规 8 4 3 2" xfId="1771"/>
    <cellStyle name="常规 8 4 3 3 2" xfId="1772"/>
    <cellStyle name="常规 8 4 3 4" xfId="1773"/>
    <cellStyle name="常规 8 4 4 2" xfId="1774"/>
    <cellStyle name="常规 8 4 4 3" xfId="1775"/>
    <cellStyle name="常规 8 4 4 3 2" xfId="1776"/>
    <cellStyle name="常规 8 4 4 4" xfId="1777"/>
    <cellStyle name="常规 8 4 5" xfId="1778"/>
    <cellStyle name="常规 8 4 5 2" xfId="1779"/>
    <cellStyle name="常规 8 4 5 2 2" xfId="1780"/>
    <cellStyle name="常规 8 4 5 3" xfId="1781"/>
    <cellStyle name="强调文字颜色 1 2" xfId="1782"/>
    <cellStyle name="常规 8 4 6" xfId="1783"/>
    <cellStyle name="常规 8 4 7" xfId="1784"/>
    <cellStyle name="常规 8 5 2 2" xfId="1785"/>
    <cellStyle name="常规 8 5 2 2 2" xfId="1786"/>
    <cellStyle name="常规 8 5 3 2" xfId="1787"/>
    <cellStyle name="常规 8 5 4" xfId="1788"/>
    <cellStyle name="常规 8 6 2" xfId="1789"/>
    <cellStyle name="常规 8 6 2 2" xfId="1790"/>
    <cellStyle name="常规 8 6 2 2 2" xfId="1791"/>
    <cellStyle name="常规 8 6 3" xfId="1792"/>
    <cellStyle name="常规 8 6 3 2" xfId="1793"/>
    <cellStyle name="常规 8 6 4" xfId="1794"/>
    <cellStyle name="常规 8 7" xfId="1795"/>
    <cellStyle name="常规 8 7 2 2" xfId="1796"/>
    <cellStyle name="解释性文本 3 2" xfId="1797"/>
    <cellStyle name="常规 8 7 2 3" xfId="1798"/>
    <cellStyle name="常规 8 8 2 2" xfId="1799"/>
    <cellStyle name="常规 8 8 3 2" xfId="1800"/>
    <cellStyle name="常规 8 8 4" xfId="1801"/>
    <cellStyle name="常规 8 9 2" xfId="1802"/>
    <cellStyle name="常规 8 9 2 2" xfId="1803"/>
    <cellStyle name="常规 8 9 2 2 2" xfId="1804"/>
    <cellStyle name="常规 8 9 2 3" xfId="1805"/>
    <cellStyle name="汇总 2 2" xfId="1806"/>
    <cellStyle name="常规 8 9 3" xfId="1807"/>
    <cellStyle name="常规 8 9 3 2" xfId="1808"/>
    <cellStyle name="常规 8 9 4" xfId="1809"/>
    <cellStyle name="常规 9 2 2 2" xfId="1810"/>
    <cellStyle name="常规 9 2 3" xfId="1811"/>
    <cellStyle name="常规 9 3 2" xfId="1812"/>
    <cellStyle name="好 2 2" xfId="1813"/>
    <cellStyle name="好 3" xfId="1814"/>
    <cellStyle name="好 3 2" xfId="1815"/>
    <cellStyle name="好_10永州" xfId="1816"/>
    <cellStyle name="好_2018年地方财政预算表_（城步）" xfId="1817"/>
    <cellStyle name="好_9益阳" xfId="1818"/>
    <cellStyle name="好_附件2 益阳市市级国有资本经营预算表(4) 2 2" xfId="1819"/>
    <cellStyle name="好_附件2 益阳市市级国有资本经营预算表(定稿) 2" xfId="1820"/>
    <cellStyle name="好_附件2 益阳市市级国有资本经营预算表(定稿) 2 2" xfId="1821"/>
    <cellStyle name="好_附件2 益阳市市级国有资本经营预算表(定稿) 3" xfId="1822"/>
    <cellStyle name="好_长沙" xfId="1823"/>
    <cellStyle name="好_长沙 2" xfId="1824"/>
    <cellStyle name="好_长沙 3" xfId="1825"/>
    <cellStyle name="好_长沙 4" xfId="1826"/>
    <cellStyle name="好_长沙 5" xfId="1827"/>
    <cellStyle name="汇总 3" xfId="1828"/>
    <cellStyle name="计算 2" xfId="1829"/>
    <cellStyle name="计算 2 2" xfId="1830"/>
    <cellStyle name="千位分隔[0] 3 2 3 2" xfId="1831"/>
    <cellStyle name="计算 4" xfId="1832"/>
    <cellStyle name="解释性文本 4" xfId="1833"/>
    <cellStyle name="千位[0]_E22" xfId="1834"/>
    <cellStyle name="千位分隔[0] 2 2 2 2" xfId="1835"/>
    <cellStyle name="千位分隔[0] 2 2 2 2 2" xfId="1836"/>
    <cellStyle name="千位分隔[0] 2 2 3" xfId="1837"/>
    <cellStyle name="千位分隔[0] 2 2 3 2" xfId="1838"/>
    <cellStyle name="千位分隔[0] 2 3 2" xfId="1839"/>
    <cellStyle name="千位分隔[0] 2 3 2 2" xfId="1840"/>
    <cellStyle name="千位分隔[0] 2 3 3" xfId="1841"/>
    <cellStyle name="千位分隔[0] 2_12娄底" xfId="1842"/>
    <cellStyle name="千位分隔[0] 3 2 2" xfId="1843"/>
    <cellStyle name="千位分隔[0] 3 2 2 2 2" xfId="1844"/>
    <cellStyle name="千位分隔[0] 3 2 2 3" xfId="1845"/>
    <cellStyle name="千位分隔[0] 3 2 3" xfId="1846"/>
    <cellStyle name="千位分隔[0] 3 2 4" xfId="1847"/>
    <cellStyle name="千位分隔[0] 3 3" xfId="1848"/>
    <cellStyle name="千位分隔[0] 3 3 2" xfId="1849"/>
    <cellStyle name="千位分隔[0] 3 3 2 2" xfId="1850"/>
    <cellStyle name="千位分隔[0] 3_12娄底" xfId="1851"/>
    <cellStyle name="千位分隔[0] 4 2" xfId="1852"/>
    <cellStyle name="千位分隔[0] 4 2 2" xfId="1853"/>
    <cellStyle name="千位分隔[0] 4 2 2 2" xfId="1854"/>
    <cellStyle name="千位分隔[0] 4 2 3" xfId="1855"/>
    <cellStyle name="千位分隔[0] 4 3 2" xfId="1856"/>
    <cellStyle name="千位分隔[0] 4_12娄底" xfId="1857"/>
    <cellStyle name="强调文字颜色 1 2 2" xfId="1858"/>
    <cellStyle name="强调文字颜色 1 3" xfId="1859"/>
    <cellStyle name="强调文字颜色 1 3 2" xfId="1860"/>
    <cellStyle name="强调文字颜色 1 4" xfId="1861"/>
    <cellStyle name="强调文字颜色 2 3" xfId="1862"/>
    <cellStyle name="强调文字颜色 2 4" xfId="1863"/>
    <cellStyle name="强调文字颜色 3 2 2" xfId="1864"/>
    <cellStyle name="强调文字颜色 4 3 2" xfId="1865"/>
    <cellStyle name="强调文字颜色 4 4" xfId="1866"/>
    <cellStyle name="强调文字颜色 5 2 2" xfId="1867"/>
    <cellStyle name="强调文字颜色 5 3" xfId="1868"/>
    <cellStyle name="强调文字颜色 5 3 2" xfId="1869"/>
    <cellStyle name="强调文字颜色 5 4" xfId="1870"/>
    <cellStyle name="强调文字颜色 6 2 2" xfId="1871"/>
    <cellStyle name="强调文字颜色 6 3" xfId="1872"/>
    <cellStyle name="强调文字颜色 6 3 2" xfId="1873"/>
    <cellStyle name="强调文字颜色 6 4" xfId="1874"/>
    <cellStyle name="适中 2" xfId="1875"/>
    <cellStyle name="适中 2 2" xfId="1876"/>
    <cellStyle name="适中 3" xfId="1877"/>
    <cellStyle name="输出 2" xfId="1878"/>
    <cellStyle name="输出 3 2" xfId="1879"/>
    <cellStyle name="输出 4" xfId="1880"/>
    <cellStyle name="样式 1" xfId="1881"/>
    <cellStyle name="样式 1 2" xfId="1882"/>
    <cellStyle name="注释 2 2 2" xfId="1883"/>
    <cellStyle name="注释 2 3" xfId="1884"/>
    <cellStyle name="注释 3 2 2" xfId="1885"/>
    <cellStyle name="注释 3 3" xfId="1886"/>
    <cellStyle name="注释 4" xfId="1887"/>
    <cellStyle name="常规_8.2 2017年社会保险基金预算_市本级" xfId="188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5191;&#34892;&#25968;&#25454;\&#25351;&#26631;&#23703;&#65288;2019&#31227;&#20132;&#21518;&#65289;\&#19978;&#25253;&#34920;\&#39044;&#31639;\2020&#24180;\2020&#22320;&#26041;&#36130;&#25919;&#39044;&#31639;&#34920;&#65288;&#33609;&#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校验表"/>
      <sheetName val="表一"/>
      <sheetName val="表二（新）"/>
      <sheetName val="表三"/>
      <sheetName val="表四"/>
      <sheetName val="表五"/>
      <sheetName val="表六 (1)"/>
      <sheetName val="表六（2)"/>
      <sheetName val="表七 (1)"/>
      <sheetName val="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8.xml.rels><?xml version="1.0" encoding="UTF-8" standalone="yes"?>
<Relationships xmlns="http://schemas.openxmlformats.org/package/2006/relationships"><Relationship Id="rId4" Type="http://schemas.openxmlformats.org/officeDocument/2006/relationships/hyperlink" Target="http://www.yunxiqu.gov.cn/38965/39034/39035/39047/41773/42063/content_1933909.html" TargetMode="External"/><Relationship Id="rId3" Type="http://schemas.openxmlformats.org/officeDocument/2006/relationships/hyperlink" Target="http://www.yunxiqu.gov.cn/38965/39034/39035/39047/41773/42063/content_1910176.html" TargetMode="External"/><Relationship Id="rId2" Type="http://schemas.openxmlformats.org/officeDocument/2006/relationships/hyperlink" Target="http://www.yunxiqu.gov.cn/38965/39034/39035/39058/41905/42301/content_1928788.html" TargetMode="External"/><Relationship Id="rId1" Type="http://schemas.openxmlformats.org/officeDocument/2006/relationships/hyperlink" Target="http://www.yunxiqu.gov.cn/43263/43266/43289/content_187537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topLeftCell="A19" workbookViewId="0">
      <selection activeCell="A37" sqref="A37"/>
    </sheetView>
  </sheetViews>
  <sheetFormatPr defaultColWidth="9" defaultRowHeight="15"/>
  <cols>
    <col min="1" max="1" width="79.125" customWidth="1"/>
  </cols>
  <sheetData>
    <row r="1" ht="45.75" customHeight="1" spans="1:1">
      <c r="A1" s="312" t="s">
        <v>0</v>
      </c>
    </row>
    <row r="2" ht="36" customHeight="1" spans="1:1">
      <c r="A2" s="313" t="s">
        <v>1</v>
      </c>
    </row>
    <row r="3" ht="36" customHeight="1" spans="1:1">
      <c r="A3" s="314" t="s">
        <v>2</v>
      </c>
    </row>
    <row r="4" ht="36" customHeight="1" spans="1:1">
      <c r="A4" s="314" t="s">
        <v>3</v>
      </c>
    </row>
    <row r="5" ht="36" customHeight="1" spans="1:1">
      <c r="A5" s="314" t="s">
        <v>4</v>
      </c>
    </row>
    <row r="6" ht="36" customHeight="1" spans="1:1">
      <c r="A6" s="314" t="s">
        <v>5</v>
      </c>
    </row>
    <row r="7" ht="36" customHeight="1" spans="1:1">
      <c r="A7" s="314" t="s">
        <v>6</v>
      </c>
    </row>
    <row r="8" ht="36" customHeight="1" spans="1:1">
      <c r="A8" s="314" t="s">
        <v>7</v>
      </c>
    </row>
    <row r="9" ht="36" customHeight="1" spans="1:1">
      <c r="A9" s="314" t="s">
        <v>8</v>
      </c>
    </row>
    <row r="10" ht="36" customHeight="1" spans="1:1">
      <c r="A10" s="314" t="s">
        <v>9</v>
      </c>
    </row>
    <row r="11" ht="36" customHeight="1" spans="1:1">
      <c r="A11" s="314" t="s">
        <v>10</v>
      </c>
    </row>
    <row r="12" ht="36" customHeight="1" spans="1:1">
      <c r="A12" s="314" t="s">
        <v>11</v>
      </c>
    </row>
    <row r="13" ht="36" customHeight="1" spans="1:1">
      <c r="A13" s="313" t="s">
        <v>12</v>
      </c>
    </row>
    <row r="14" ht="36" customHeight="1" spans="1:1">
      <c r="A14" s="314" t="s">
        <v>13</v>
      </c>
    </row>
    <row r="15" ht="36" customHeight="1" spans="1:1">
      <c r="A15" s="314" t="s">
        <v>14</v>
      </c>
    </row>
    <row r="16" ht="36" customHeight="1" spans="1:1">
      <c r="A16" s="314" t="s">
        <v>15</v>
      </c>
    </row>
    <row r="17" ht="36" customHeight="1" spans="1:1">
      <c r="A17" s="314" t="s">
        <v>16</v>
      </c>
    </row>
    <row r="18" ht="36" customHeight="1" spans="1:1">
      <c r="A18" s="314" t="s">
        <v>17</v>
      </c>
    </row>
    <row r="19" ht="36" customHeight="1" spans="1:1">
      <c r="A19" s="314" t="s">
        <v>18</v>
      </c>
    </row>
    <row r="20" ht="36" customHeight="1" spans="1:1">
      <c r="A20" s="313" t="s">
        <v>19</v>
      </c>
    </row>
    <row r="21" ht="36" customHeight="1" spans="1:1">
      <c r="A21" s="314" t="s">
        <v>20</v>
      </c>
    </row>
    <row r="22" ht="36" customHeight="1" spans="1:1">
      <c r="A22" s="314" t="s">
        <v>21</v>
      </c>
    </row>
    <row r="23" ht="36" customHeight="1" spans="1:1">
      <c r="A23" s="313" t="s">
        <v>22</v>
      </c>
    </row>
    <row r="24" ht="36" customHeight="1" spans="1:1">
      <c r="A24" s="314" t="s">
        <v>23</v>
      </c>
    </row>
    <row r="25" ht="36" customHeight="1" spans="1:1">
      <c r="A25" s="314" t="s">
        <v>24</v>
      </c>
    </row>
    <row r="26" ht="36" customHeight="1" spans="1:1">
      <c r="A26" s="313" t="s">
        <v>25</v>
      </c>
    </row>
    <row r="27" ht="36" customHeight="1" spans="1:1">
      <c r="A27" s="314" t="s">
        <v>26</v>
      </c>
    </row>
    <row r="28" ht="36" customHeight="1" spans="1:1">
      <c r="A28" s="314" t="s">
        <v>27</v>
      </c>
    </row>
    <row r="29" ht="36" customHeight="1" spans="1:1">
      <c r="A29" s="314" t="s">
        <v>28</v>
      </c>
    </row>
    <row r="30" ht="36" customHeight="1" spans="1:1">
      <c r="A30" s="314" t="s">
        <v>29</v>
      </c>
    </row>
    <row r="31" ht="36" customHeight="1" spans="1:1">
      <c r="A31" s="313" t="s">
        <v>30</v>
      </c>
    </row>
    <row r="32" ht="36" customHeight="1" spans="1:1">
      <c r="A32" s="314" t="s">
        <v>31</v>
      </c>
    </row>
    <row r="33" ht="36" customHeight="1" spans="1:1">
      <c r="A33" s="314" t="s">
        <v>32</v>
      </c>
    </row>
    <row r="34" ht="36" customHeight="1" spans="1:1">
      <c r="A34" s="314" t="s">
        <v>33</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A3" sqref="A3:B3"/>
    </sheetView>
  </sheetViews>
  <sheetFormatPr defaultColWidth="9" defaultRowHeight="15" outlineLevelCol="1"/>
  <cols>
    <col min="1" max="1" width="40.875" style="3" customWidth="1"/>
    <col min="2" max="2" width="40" style="205" customWidth="1"/>
    <col min="3" max="16384" width="9" style="3"/>
  </cols>
  <sheetData>
    <row r="1" spans="1:1">
      <c r="A1" s="4" t="s">
        <v>1343</v>
      </c>
    </row>
    <row r="2" ht="22.5" customHeight="1" spans="1:2">
      <c r="A2" s="206" t="s">
        <v>1344</v>
      </c>
      <c r="B2" s="206"/>
    </row>
    <row r="3" ht="18.75" customHeight="1" spans="1:2">
      <c r="A3" s="157" t="s">
        <v>1293</v>
      </c>
      <c r="B3" s="157"/>
    </row>
    <row r="4" spans="1:2">
      <c r="A4" s="207" t="s">
        <v>1139</v>
      </c>
      <c r="B4" s="207"/>
    </row>
    <row r="5" spans="1:2">
      <c r="A5" s="208" t="s">
        <v>1345</v>
      </c>
      <c r="B5" s="209" t="s">
        <v>1346</v>
      </c>
    </row>
    <row r="6" spans="1:2">
      <c r="A6" s="210"/>
      <c r="B6" s="211"/>
    </row>
    <row r="7" spans="1:2">
      <c r="A7" s="212"/>
      <c r="B7" s="211"/>
    </row>
    <row r="8" spans="1:2">
      <c r="A8" s="212"/>
      <c r="B8" s="211"/>
    </row>
    <row r="9" spans="1:2">
      <c r="A9" s="212"/>
      <c r="B9" s="211"/>
    </row>
    <row r="10" spans="1:2">
      <c r="A10" s="212"/>
      <c r="B10" s="211"/>
    </row>
    <row r="11" spans="1:2">
      <c r="A11" s="212"/>
      <c r="B11" s="211"/>
    </row>
    <row r="12" spans="1:2">
      <c r="A12" s="212"/>
      <c r="B12" s="211"/>
    </row>
    <row r="13" spans="1:2">
      <c r="A13" s="212"/>
      <c r="B13" s="211"/>
    </row>
    <row r="14" spans="1:2">
      <c r="A14" s="212"/>
      <c r="B14" s="211"/>
    </row>
    <row r="15" spans="1:2">
      <c r="A15" s="212"/>
      <c r="B15" s="211"/>
    </row>
    <row r="16" spans="1:2">
      <c r="A16" s="212"/>
      <c r="B16" s="211"/>
    </row>
    <row r="17" spans="1:2">
      <c r="A17" s="212"/>
      <c r="B17" s="211"/>
    </row>
    <row r="18" spans="1:2">
      <c r="A18" s="212"/>
      <c r="B18" s="211"/>
    </row>
    <row r="19" spans="1:2">
      <c r="A19" s="212"/>
      <c r="B19" s="211"/>
    </row>
    <row r="20" spans="1:2">
      <c r="A20" s="212"/>
      <c r="B20" s="211"/>
    </row>
    <row r="21" spans="1:2">
      <c r="A21" s="213"/>
      <c r="B21" s="211"/>
    </row>
  </sheetData>
  <mergeCells count="3">
    <mergeCell ref="A2:B2"/>
    <mergeCell ref="A3:B3"/>
    <mergeCell ref="A4:B4"/>
  </mergeCells>
  <printOptions horizontalCentered="1"/>
  <pageMargins left="0.747916666666667" right="0.747916666666667" top="0.786805555555556" bottom="0.708333333333333"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G6" sqref="G6"/>
    </sheetView>
  </sheetViews>
  <sheetFormatPr defaultColWidth="10" defaultRowHeight="14" outlineLevelRow="4" outlineLevelCol="6"/>
  <cols>
    <col min="1" max="1" width="18.8333333333333" style="146" customWidth="1"/>
    <col min="2" max="7" width="20.5833333333333" style="146" customWidth="1"/>
    <col min="8" max="8" width="9.76666666666667" style="146" customWidth="1"/>
    <col min="9" max="16384" width="10" style="146"/>
  </cols>
  <sheetData>
    <row r="1" s="146" customFormat="1" ht="29" customHeight="1" spans="1:7">
      <c r="A1" s="147" t="s">
        <v>1347</v>
      </c>
      <c r="B1" s="147"/>
      <c r="C1" s="147"/>
      <c r="D1" s="147"/>
      <c r="E1" s="147"/>
      <c r="F1" s="147"/>
      <c r="G1" s="147"/>
    </row>
    <row r="2" s="146" customFormat="1" ht="22.6" customHeight="1" spans="1:7">
      <c r="A2" s="199" t="s">
        <v>1348</v>
      </c>
      <c r="B2" s="199"/>
      <c r="C2" s="199"/>
      <c r="D2" s="199"/>
      <c r="E2" s="200"/>
      <c r="F2" s="200"/>
      <c r="G2" s="201" t="s">
        <v>1349</v>
      </c>
    </row>
    <row r="3" s="146" customFormat="1" ht="29" customHeight="1" spans="1:7">
      <c r="A3" s="153" t="s">
        <v>1350</v>
      </c>
      <c r="B3" s="202" t="s">
        <v>1351</v>
      </c>
      <c r="C3" s="202" t="s">
        <v>1352</v>
      </c>
      <c r="D3" s="202" t="s">
        <v>1353</v>
      </c>
      <c r="E3" s="153" t="s">
        <v>1354</v>
      </c>
      <c r="F3" s="153" t="s">
        <v>1355</v>
      </c>
      <c r="G3" s="153" t="s">
        <v>1356</v>
      </c>
    </row>
    <row r="4" s="146" customFormat="1" ht="29" customHeight="1" spans="1:7">
      <c r="A4" s="153"/>
      <c r="B4" s="202"/>
      <c r="C4" s="202"/>
      <c r="D4" s="202"/>
      <c r="E4" s="153"/>
      <c r="F4" s="153"/>
      <c r="G4" s="153"/>
    </row>
    <row r="5" s="146" customFormat="1" ht="29" customHeight="1" spans="1:7">
      <c r="A5" s="203" t="s">
        <v>1357</v>
      </c>
      <c r="B5" s="204">
        <v>23</v>
      </c>
      <c r="C5" s="204">
        <v>20.94</v>
      </c>
      <c r="D5" s="204">
        <f>B5-C5</f>
        <v>2.06</v>
      </c>
      <c r="E5" s="155">
        <v>15.31</v>
      </c>
      <c r="F5" s="155">
        <v>14.96</v>
      </c>
      <c r="G5" s="155">
        <f>E5-F5</f>
        <v>0.35</v>
      </c>
    </row>
  </sheetData>
  <mergeCells count="8">
    <mergeCell ref="A1:G1"/>
    <mergeCell ref="A3:A4"/>
    <mergeCell ref="B3:B4"/>
    <mergeCell ref="C3:C4"/>
    <mergeCell ref="D3:D4"/>
    <mergeCell ref="E3:E4"/>
    <mergeCell ref="F3:F4"/>
    <mergeCell ref="G3:G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workbookViewId="0">
      <pane ySplit="4" topLeftCell="A17" activePane="bottomLeft" state="frozen"/>
      <selection/>
      <selection pane="bottomLeft" activeCell="B33" sqref="B33"/>
    </sheetView>
  </sheetViews>
  <sheetFormatPr defaultColWidth="9" defaultRowHeight="15.5" outlineLevelCol="1"/>
  <cols>
    <col min="1" max="1" width="52.125" style="173" customWidth="1"/>
    <col min="2" max="2" width="21.125" style="174" customWidth="1"/>
    <col min="3" max="16384" width="9" style="173"/>
  </cols>
  <sheetData>
    <row r="1" ht="27.75" customHeight="1" spans="1:1">
      <c r="A1" s="194" t="s">
        <v>1358</v>
      </c>
    </row>
    <row r="2" ht="27.75" customHeight="1" spans="1:2">
      <c r="A2" s="176" t="s">
        <v>1359</v>
      </c>
      <c r="B2" s="176"/>
    </row>
    <row r="3" ht="27.75" customHeight="1" spans="1:2">
      <c r="A3" s="178"/>
      <c r="B3" s="179" t="s">
        <v>1107</v>
      </c>
    </row>
    <row r="4" ht="30" customHeight="1" spans="1:2">
      <c r="A4" s="195" t="s">
        <v>37</v>
      </c>
      <c r="B4" s="181" t="s">
        <v>39</v>
      </c>
    </row>
    <row r="5" ht="20.1" customHeight="1" spans="1:2">
      <c r="A5" s="189" t="s">
        <v>1360</v>
      </c>
      <c r="B5" s="183"/>
    </row>
    <row r="6" ht="20.1" customHeight="1" spans="1:2">
      <c r="A6" s="189" t="s">
        <v>1361</v>
      </c>
      <c r="B6" s="183"/>
    </row>
    <row r="7" ht="20.1" customHeight="1" spans="1:2">
      <c r="A7" s="189" t="s">
        <v>1362</v>
      </c>
      <c r="B7" s="183"/>
    </row>
    <row r="8" ht="20.1" customHeight="1" spans="1:2">
      <c r="A8" s="189" t="s">
        <v>1363</v>
      </c>
      <c r="B8" s="183"/>
    </row>
    <row r="9" ht="20.1" customHeight="1" spans="1:2">
      <c r="A9" s="189" t="s">
        <v>1364</v>
      </c>
      <c r="B9" s="183"/>
    </row>
    <row r="10" ht="20.1" customHeight="1" spans="1:2">
      <c r="A10" s="189" t="s">
        <v>1365</v>
      </c>
      <c r="B10" s="183"/>
    </row>
    <row r="11" ht="20.1" customHeight="1" spans="1:2">
      <c r="A11" s="189" t="s">
        <v>1366</v>
      </c>
      <c r="B11" s="183">
        <f>SUM(B12:B16)</f>
        <v>106798</v>
      </c>
    </row>
    <row r="12" ht="20.1" customHeight="1" spans="1:2">
      <c r="A12" s="196" t="s">
        <v>1367</v>
      </c>
      <c r="B12" s="185">
        <v>106798</v>
      </c>
    </row>
    <row r="13" ht="20.1" customHeight="1" spans="1:2">
      <c r="A13" s="196" t="s">
        <v>1368</v>
      </c>
      <c r="B13" s="185"/>
    </row>
    <row r="14" ht="20.1" customHeight="1" spans="1:2">
      <c r="A14" s="196" t="s">
        <v>1369</v>
      </c>
      <c r="B14" s="185"/>
    </row>
    <row r="15" ht="20.1" customHeight="1" spans="1:2">
      <c r="A15" s="196" t="s">
        <v>1370</v>
      </c>
      <c r="B15" s="185"/>
    </row>
    <row r="16" ht="20.1" customHeight="1" spans="1:2">
      <c r="A16" s="196" t="s">
        <v>1371</v>
      </c>
      <c r="B16" s="185"/>
    </row>
    <row r="17" ht="20.1" customHeight="1" spans="1:2">
      <c r="A17" s="189" t="s">
        <v>1372</v>
      </c>
      <c r="B17" s="183"/>
    </row>
    <row r="18" ht="20.1" customHeight="1" spans="1:2">
      <c r="A18" s="189" t="s">
        <v>1373</v>
      </c>
      <c r="B18" s="183">
        <f>SUM(B19:B20)</f>
        <v>0</v>
      </c>
    </row>
    <row r="19" ht="20.1" customHeight="1" spans="1:2">
      <c r="A19" s="196" t="s">
        <v>1374</v>
      </c>
      <c r="B19" s="185"/>
    </row>
    <row r="20" ht="20.1" customHeight="1" spans="1:2">
      <c r="A20" s="196" t="s">
        <v>1375</v>
      </c>
      <c r="B20" s="185"/>
    </row>
    <row r="21" ht="20.1" customHeight="1" spans="1:2">
      <c r="A21" s="189" t="s">
        <v>1376</v>
      </c>
      <c r="B21" s="183"/>
    </row>
    <row r="22" ht="20.1" customHeight="1" spans="1:2">
      <c r="A22" s="189" t="s">
        <v>1377</v>
      </c>
      <c r="B22" s="183"/>
    </row>
    <row r="23" ht="20.1" customHeight="1" spans="1:2">
      <c r="A23" s="189" t="s">
        <v>1378</v>
      </c>
      <c r="B23" s="183">
        <f>SUM(B24:B26)</f>
        <v>0</v>
      </c>
    </row>
    <row r="24" ht="20.1" customHeight="1" spans="1:2">
      <c r="A24" s="196" t="s">
        <v>1379</v>
      </c>
      <c r="B24" s="185"/>
    </row>
    <row r="25" ht="20.1" customHeight="1" spans="1:2">
      <c r="A25" s="196" t="s">
        <v>1380</v>
      </c>
      <c r="B25" s="185"/>
    </row>
    <row r="26" ht="20.1" customHeight="1" spans="1:2">
      <c r="A26" s="196" t="s">
        <v>1381</v>
      </c>
      <c r="B26" s="185"/>
    </row>
    <row r="27" ht="20.1" customHeight="1" spans="1:2">
      <c r="A27" s="189" t="s">
        <v>1382</v>
      </c>
      <c r="B27" s="183"/>
    </row>
    <row r="28" ht="20.1" customHeight="1" spans="1:2">
      <c r="A28" s="197" t="s">
        <v>1383</v>
      </c>
      <c r="B28" s="183"/>
    </row>
    <row r="29" ht="20.1" customHeight="1" spans="1:2">
      <c r="A29" s="189" t="s">
        <v>1384</v>
      </c>
      <c r="B29" s="183"/>
    </row>
    <row r="30" ht="20.1" customHeight="1" spans="1:2">
      <c r="A30" s="189" t="s">
        <v>1385</v>
      </c>
      <c r="B30" s="183"/>
    </row>
    <row r="31" ht="20.1" customHeight="1" spans="1:2">
      <c r="A31" s="198" t="s">
        <v>1386</v>
      </c>
      <c r="B31" s="183"/>
    </row>
    <row r="32" ht="20.1" customHeight="1" spans="1:2">
      <c r="A32" s="196"/>
      <c r="B32" s="185"/>
    </row>
    <row r="33" ht="20.1" customHeight="1" spans="1:2">
      <c r="A33" s="181" t="s">
        <v>68</v>
      </c>
      <c r="B33" s="181">
        <f>B5+B6+B7+B8+B9+B10+B11+B18+B17+B21+B22+B23+B27+B28+B29+B30+B31</f>
        <v>106798</v>
      </c>
    </row>
    <row r="34" ht="20.1" customHeight="1" spans="1:2">
      <c r="A34" s="192" t="s">
        <v>1144</v>
      </c>
      <c r="B34" s="191">
        <f>B35+B38+B39+B41+B42</f>
        <v>8109</v>
      </c>
    </row>
    <row r="35" ht="20.1" customHeight="1" spans="1:2">
      <c r="A35" s="192" t="s">
        <v>1387</v>
      </c>
      <c r="B35" s="191">
        <f>SUM(B36:B37)</f>
        <v>0</v>
      </c>
    </row>
    <row r="36" ht="20.1" customHeight="1" spans="1:2">
      <c r="A36" s="192" t="s">
        <v>1388</v>
      </c>
      <c r="B36" s="185"/>
    </row>
    <row r="37" ht="20.1" customHeight="1" spans="1:2">
      <c r="A37" s="192" t="s">
        <v>1389</v>
      </c>
      <c r="B37" s="185"/>
    </row>
    <row r="38" ht="20.1" customHeight="1" spans="1:2">
      <c r="A38" s="192" t="s">
        <v>1216</v>
      </c>
      <c r="B38" s="185">
        <v>8109</v>
      </c>
    </row>
    <row r="39" ht="20.1" customHeight="1" spans="1:2">
      <c r="A39" s="192" t="s">
        <v>1217</v>
      </c>
      <c r="B39" s="185"/>
    </row>
    <row r="40" ht="20.1" customHeight="1" spans="1:2">
      <c r="A40" s="192" t="s">
        <v>1390</v>
      </c>
      <c r="B40" s="185">
        <f>[1]表十!C22</f>
        <v>0</v>
      </c>
    </row>
    <row r="41" ht="20.1" customHeight="1" spans="1:2">
      <c r="A41" s="192" t="s">
        <v>1391</v>
      </c>
      <c r="B41" s="185"/>
    </row>
    <row r="42" ht="20.1" customHeight="1" spans="1:2">
      <c r="A42" s="192" t="s">
        <v>1392</v>
      </c>
      <c r="B42" s="185"/>
    </row>
    <row r="43" ht="20.1" customHeight="1" spans="1:2">
      <c r="A43" s="192"/>
      <c r="B43" s="185"/>
    </row>
    <row r="44" ht="20.1" customHeight="1" spans="1:2">
      <c r="A44" s="192"/>
      <c r="B44" s="185"/>
    </row>
    <row r="45" ht="20.1" customHeight="1" spans="1:2">
      <c r="A45" s="192"/>
      <c r="B45" s="185"/>
    </row>
    <row r="46" ht="20.1" customHeight="1" spans="1:2">
      <c r="A46" s="181" t="s">
        <v>1232</v>
      </c>
      <c r="B46" s="181">
        <f>B33+B34</f>
        <v>114907</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7"/>
  <sheetViews>
    <sheetView showGridLines="0" showZeros="0" workbookViewId="0">
      <pane ySplit="3" topLeftCell="A190" activePane="bottomLeft" state="frozen"/>
      <selection/>
      <selection pane="bottomLeft" activeCell="B207" sqref="B207"/>
    </sheetView>
  </sheetViews>
  <sheetFormatPr defaultColWidth="9" defaultRowHeight="15.5" outlineLevelCol="1"/>
  <cols>
    <col min="1" max="1" width="65.75" style="173" customWidth="1"/>
    <col min="2" max="2" width="13.875" style="174" customWidth="1"/>
    <col min="3" max="16384" width="9" style="173"/>
  </cols>
  <sheetData>
    <row r="1" ht="27.75" customHeight="1" spans="1:1">
      <c r="A1" s="175" t="s">
        <v>1393</v>
      </c>
    </row>
    <row r="2" ht="27.75" customHeight="1" spans="1:2">
      <c r="A2" s="176" t="s">
        <v>1394</v>
      </c>
      <c r="B2" s="176"/>
    </row>
    <row r="3" ht="27.75" customHeight="1" spans="1:2">
      <c r="A3" s="178"/>
      <c r="B3" s="179" t="s">
        <v>1107</v>
      </c>
    </row>
    <row r="4" ht="20.1" customHeight="1" spans="1:2">
      <c r="A4" s="180" t="s">
        <v>1395</v>
      </c>
      <c r="B4" s="181" t="s">
        <v>39</v>
      </c>
    </row>
    <row r="5" ht="20.1" customHeight="1" spans="1:2">
      <c r="A5" s="182" t="s">
        <v>1396</v>
      </c>
      <c r="B5" s="183">
        <f>B6+B11+B15</f>
        <v>0</v>
      </c>
    </row>
    <row r="6" ht="20.1" customHeight="1" spans="1:2">
      <c r="A6" s="184" t="s">
        <v>1397</v>
      </c>
      <c r="B6" s="185">
        <f>SUM(B7:B10)</f>
        <v>0</v>
      </c>
    </row>
    <row r="7" ht="20.1" customHeight="1" spans="1:2">
      <c r="A7" s="184" t="s">
        <v>1398</v>
      </c>
      <c r="B7" s="185"/>
    </row>
    <row r="8" ht="20.1" customHeight="1" spans="1:2">
      <c r="A8" s="184" t="s">
        <v>1399</v>
      </c>
      <c r="B8" s="185"/>
    </row>
    <row r="9" ht="20.1" customHeight="1" spans="1:2">
      <c r="A9" s="184" t="s">
        <v>1400</v>
      </c>
      <c r="B9" s="185"/>
    </row>
    <row r="10" ht="20.1" customHeight="1" spans="1:2">
      <c r="A10" s="184" t="s">
        <v>1401</v>
      </c>
      <c r="B10" s="185"/>
    </row>
    <row r="11" ht="20.1" customHeight="1" spans="1:2">
      <c r="A11" s="184" t="s">
        <v>1402</v>
      </c>
      <c r="B11" s="185">
        <f>SUM(B12:B14)</f>
        <v>0</v>
      </c>
    </row>
    <row r="12" ht="20.1" customHeight="1" spans="1:2">
      <c r="A12" s="184" t="s">
        <v>1403</v>
      </c>
      <c r="B12" s="185"/>
    </row>
    <row r="13" ht="20.1" customHeight="1" spans="1:2">
      <c r="A13" s="184" t="s">
        <v>1404</v>
      </c>
      <c r="B13" s="185"/>
    </row>
    <row r="14" ht="20.1" customHeight="1" spans="1:2">
      <c r="A14" s="184" t="s">
        <v>1405</v>
      </c>
      <c r="B14" s="185"/>
    </row>
    <row r="15" ht="20.1" customHeight="1" spans="1:2">
      <c r="A15" s="186" t="s">
        <v>1406</v>
      </c>
      <c r="B15" s="185">
        <f>SUM(B16:B17)</f>
        <v>0</v>
      </c>
    </row>
    <row r="16" ht="20.1" customHeight="1" spans="1:2">
      <c r="A16" s="186" t="s">
        <v>1407</v>
      </c>
      <c r="B16" s="185"/>
    </row>
    <row r="17" ht="20.1" customHeight="1" spans="1:2">
      <c r="A17" s="187" t="s">
        <v>1408</v>
      </c>
      <c r="B17" s="185"/>
    </row>
    <row r="18" ht="20.1" customHeight="1" spans="1:2">
      <c r="A18" s="182" t="s">
        <v>1409</v>
      </c>
      <c r="B18" s="183">
        <f>B19+B23+B27</f>
        <v>360</v>
      </c>
    </row>
    <row r="19" ht="20.1" customHeight="1" spans="1:2">
      <c r="A19" s="184" t="s">
        <v>1410</v>
      </c>
      <c r="B19" s="185">
        <f>SUM(B20:B22)</f>
        <v>360</v>
      </c>
    </row>
    <row r="20" ht="20.1" customHeight="1" spans="1:2">
      <c r="A20" s="184" t="s">
        <v>1411</v>
      </c>
      <c r="B20" s="185"/>
    </row>
    <row r="21" ht="20.1" customHeight="1" spans="1:2">
      <c r="A21" s="184" t="s">
        <v>1412</v>
      </c>
      <c r="B21" s="185"/>
    </row>
    <row r="22" ht="20.1" customHeight="1" spans="1:2">
      <c r="A22" s="184" t="s">
        <v>1413</v>
      </c>
      <c r="B22" s="185">
        <v>360</v>
      </c>
    </row>
    <row r="23" ht="20.1" customHeight="1" spans="1:2">
      <c r="A23" s="184" t="s">
        <v>1414</v>
      </c>
      <c r="B23" s="185"/>
    </row>
    <row r="24" ht="20.1" customHeight="1" spans="1:2">
      <c r="A24" s="184" t="s">
        <v>1411</v>
      </c>
      <c r="B24" s="185"/>
    </row>
    <row r="25" ht="20.1" customHeight="1" spans="1:2">
      <c r="A25" s="188" t="s">
        <v>1412</v>
      </c>
      <c r="B25" s="185"/>
    </row>
    <row r="26" ht="20.1" customHeight="1" spans="1:2">
      <c r="A26" s="184" t="s">
        <v>1415</v>
      </c>
      <c r="B26" s="185"/>
    </row>
    <row r="27" ht="20.1" customHeight="1" spans="1:2">
      <c r="A27" s="186" t="s">
        <v>1416</v>
      </c>
      <c r="B27" s="185">
        <f>SUM(B28:B29)</f>
        <v>0</v>
      </c>
    </row>
    <row r="28" ht="20.1" customHeight="1" spans="1:2">
      <c r="A28" s="186" t="s">
        <v>1412</v>
      </c>
      <c r="B28" s="185"/>
    </row>
    <row r="29" ht="20.1" customHeight="1" spans="1:2">
      <c r="A29" s="187" t="s">
        <v>1417</v>
      </c>
      <c r="B29" s="185">
        <v>0</v>
      </c>
    </row>
    <row r="30" ht="20.1" customHeight="1" spans="1:2">
      <c r="A30" s="189" t="s">
        <v>1418</v>
      </c>
      <c r="B30" s="183">
        <f>B31+B32</f>
        <v>0</v>
      </c>
    </row>
    <row r="31" ht="20.1" customHeight="1" spans="1:2">
      <c r="A31" s="187" t="s">
        <v>1419</v>
      </c>
      <c r="B31" s="185"/>
    </row>
    <row r="32" ht="20.1" customHeight="1" spans="1:2">
      <c r="A32" s="187" t="s">
        <v>1420</v>
      </c>
      <c r="B32" s="185">
        <f>SUM(B33:B36)</f>
        <v>0</v>
      </c>
    </row>
    <row r="33" ht="20.1" customHeight="1" spans="1:2">
      <c r="A33" s="187" t="s">
        <v>1421</v>
      </c>
      <c r="B33" s="185"/>
    </row>
    <row r="34" ht="20.1" customHeight="1" spans="1:2">
      <c r="A34" s="187" t="s">
        <v>1422</v>
      </c>
      <c r="B34" s="185"/>
    </row>
    <row r="35" ht="20.1" customHeight="1" spans="1:2">
      <c r="A35" s="187" t="s">
        <v>1423</v>
      </c>
      <c r="B35" s="185"/>
    </row>
    <row r="36" ht="20.1" customHeight="1" spans="1:2">
      <c r="A36" s="187" t="s">
        <v>1424</v>
      </c>
      <c r="B36" s="185"/>
    </row>
    <row r="37" s="172" customFormat="1" ht="20.1" customHeight="1" spans="1:2">
      <c r="A37" s="189" t="s">
        <v>1425</v>
      </c>
      <c r="B37" s="190">
        <f>B38+B51+B55+B56+B62+B66+B70+B74+B80</f>
        <v>105256</v>
      </c>
    </row>
    <row r="38" ht="20.1" customHeight="1" spans="1:2">
      <c r="A38" s="188" t="s">
        <v>1426</v>
      </c>
      <c r="B38" s="191">
        <f>SUM(B39:B50)</f>
        <v>105256</v>
      </c>
    </row>
    <row r="39" ht="20.1" customHeight="1" spans="1:2">
      <c r="A39" s="188" t="s">
        <v>1427</v>
      </c>
      <c r="B39" s="185">
        <v>35000</v>
      </c>
    </row>
    <row r="40" ht="20.1" customHeight="1" spans="1:2">
      <c r="A40" s="188" t="s">
        <v>1428</v>
      </c>
      <c r="B40" s="185">
        <v>21000</v>
      </c>
    </row>
    <row r="41" ht="20.1" customHeight="1" spans="1:2">
      <c r="A41" s="188" t="s">
        <v>1429</v>
      </c>
      <c r="B41" s="185">
        <v>1163</v>
      </c>
    </row>
    <row r="42" ht="20.1" customHeight="1" spans="1:2">
      <c r="A42" s="188" t="s">
        <v>1430</v>
      </c>
      <c r="B42" s="185">
        <v>1637</v>
      </c>
    </row>
    <row r="43" ht="20.1" customHeight="1" spans="1:2">
      <c r="A43" s="188" t="s">
        <v>1431</v>
      </c>
      <c r="B43" s="185"/>
    </row>
    <row r="44" ht="20.1" customHeight="1" spans="1:2">
      <c r="A44" s="188" t="s">
        <v>1432</v>
      </c>
      <c r="B44" s="185"/>
    </row>
    <row r="45" ht="20.1" customHeight="1" spans="1:2">
      <c r="A45" s="188" t="s">
        <v>1433</v>
      </c>
      <c r="B45" s="185">
        <v>335</v>
      </c>
    </row>
    <row r="46" ht="20.1" customHeight="1" spans="1:2">
      <c r="A46" s="188" t="s">
        <v>1434</v>
      </c>
      <c r="B46" s="185"/>
    </row>
    <row r="47" ht="20.1" customHeight="1" spans="1:2">
      <c r="A47" s="188" t="s">
        <v>1435</v>
      </c>
      <c r="B47" s="185"/>
    </row>
    <row r="48" ht="20.1" customHeight="1" spans="1:2">
      <c r="A48" s="188" t="s">
        <v>1436</v>
      </c>
      <c r="B48" s="185"/>
    </row>
    <row r="49" ht="20.1" customHeight="1" spans="1:2">
      <c r="A49" s="188" t="s">
        <v>1437</v>
      </c>
      <c r="B49" s="185"/>
    </row>
    <row r="50" ht="20.1" customHeight="1" spans="1:2">
      <c r="A50" s="187" t="s">
        <v>1438</v>
      </c>
      <c r="B50" s="185">
        <v>46121</v>
      </c>
    </row>
    <row r="51" ht="20.1" customHeight="1" spans="1:2">
      <c r="A51" s="188" t="s">
        <v>1439</v>
      </c>
      <c r="B51" s="185">
        <f>SUM(B52:B54)</f>
        <v>0</v>
      </c>
    </row>
    <row r="52" ht="20.1" customHeight="1" spans="1:2">
      <c r="A52" s="188" t="s">
        <v>1427</v>
      </c>
      <c r="B52" s="185"/>
    </row>
    <row r="53" ht="20.1" customHeight="1" spans="1:2">
      <c r="A53" s="188" t="s">
        <v>1428</v>
      </c>
      <c r="B53" s="185"/>
    </row>
    <row r="54" ht="20.1" customHeight="1" spans="1:2">
      <c r="A54" s="187" t="s">
        <v>1440</v>
      </c>
      <c r="B54" s="185"/>
    </row>
    <row r="55" ht="20.1" customHeight="1" spans="1:2">
      <c r="A55" s="187" t="s">
        <v>1441</v>
      </c>
      <c r="B55" s="185"/>
    </row>
    <row r="56" ht="20.1" customHeight="1" spans="1:2">
      <c r="A56" s="188" t="s">
        <v>1442</v>
      </c>
      <c r="B56" s="185">
        <f>SUM(B57:B61)</f>
        <v>0</v>
      </c>
    </row>
    <row r="57" ht="20.1" customHeight="1" spans="1:2">
      <c r="A57" s="188" t="s">
        <v>1443</v>
      </c>
      <c r="B57" s="185"/>
    </row>
    <row r="58" ht="20.1" customHeight="1" spans="1:2">
      <c r="A58" s="188" t="s">
        <v>1444</v>
      </c>
      <c r="B58" s="185"/>
    </row>
    <row r="59" ht="20.1" customHeight="1" spans="1:2">
      <c r="A59" s="188" t="s">
        <v>1445</v>
      </c>
      <c r="B59" s="185"/>
    </row>
    <row r="60" ht="20.1" customHeight="1" spans="1:2">
      <c r="A60" s="188" t="s">
        <v>1446</v>
      </c>
      <c r="B60" s="185"/>
    </row>
    <row r="61" ht="20.1" customHeight="1" spans="1:2">
      <c r="A61" s="187" t="s">
        <v>1447</v>
      </c>
      <c r="B61" s="185"/>
    </row>
    <row r="62" ht="20.1" customHeight="1" spans="1:2">
      <c r="A62" s="187" t="s">
        <v>1448</v>
      </c>
      <c r="B62" s="185">
        <f>SUM(B63:B65)</f>
        <v>0</v>
      </c>
    </row>
    <row r="63" ht="20.1" customHeight="1" spans="1:2">
      <c r="A63" s="187" t="s">
        <v>1449</v>
      </c>
      <c r="B63" s="185"/>
    </row>
    <row r="64" ht="20.1" customHeight="1" spans="1:2">
      <c r="A64" s="187" t="s">
        <v>1450</v>
      </c>
      <c r="B64" s="185"/>
    </row>
    <row r="65" ht="20.1" customHeight="1" spans="1:2">
      <c r="A65" s="187" t="s">
        <v>1451</v>
      </c>
      <c r="B65" s="185"/>
    </row>
    <row r="66" ht="20.1" customHeight="1" spans="1:2">
      <c r="A66" s="186" t="s">
        <v>1452</v>
      </c>
      <c r="B66" s="185">
        <f>SUM(B67:B69)</f>
        <v>0</v>
      </c>
    </row>
    <row r="67" ht="20.1" customHeight="1" spans="1:2">
      <c r="A67" s="186" t="s">
        <v>1427</v>
      </c>
      <c r="B67" s="185"/>
    </row>
    <row r="68" ht="20.1" customHeight="1" spans="1:2">
      <c r="A68" s="186" t="s">
        <v>1428</v>
      </c>
      <c r="B68" s="185"/>
    </row>
    <row r="69" ht="20.1" customHeight="1" spans="1:2">
      <c r="A69" s="187" t="s">
        <v>1453</v>
      </c>
      <c r="B69" s="185"/>
    </row>
    <row r="70" ht="20.1" customHeight="1" spans="1:2">
      <c r="A70" s="186" t="s">
        <v>1454</v>
      </c>
      <c r="B70" s="185">
        <f>SUM(B71:B73)</f>
        <v>0</v>
      </c>
    </row>
    <row r="71" ht="20.1" customHeight="1" spans="1:2">
      <c r="A71" s="192" t="s">
        <v>1427</v>
      </c>
      <c r="B71" s="185"/>
    </row>
    <row r="72" ht="20.1" customHeight="1" spans="1:2">
      <c r="A72" s="192" t="s">
        <v>1428</v>
      </c>
      <c r="B72" s="185"/>
    </row>
    <row r="73" ht="20.1" customHeight="1" spans="1:2">
      <c r="A73" s="192" t="s">
        <v>1455</v>
      </c>
      <c r="B73" s="185"/>
    </row>
    <row r="74" ht="20.1" customHeight="1" spans="1:2">
      <c r="A74" s="192" t="s">
        <v>1456</v>
      </c>
      <c r="B74" s="185">
        <f>SUM(B75:B79)</f>
        <v>0</v>
      </c>
    </row>
    <row r="75" ht="20.1" customHeight="1" spans="1:2">
      <c r="A75" s="192" t="s">
        <v>1443</v>
      </c>
      <c r="B75" s="185"/>
    </row>
    <row r="76" ht="20.1" customHeight="1" spans="1:2">
      <c r="A76" s="192" t="s">
        <v>1444</v>
      </c>
      <c r="B76" s="185"/>
    </row>
    <row r="77" ht="20.1" customHeight="1" spans="1:2">
      <c r="A77" s="192" t="s">
        <v>1445</v>
      </c>
      <c r="B77" s="185"/>
    </row>
    <row r="78" ht="20.1" customHeight="1" spans="1:2">
      <c r="A78" s="192" t="s">
        <v>1446</v>
      </c>
      <c r="B78" s="185"/>
    </row>
    <row r="79" ht="20.1" customHeight="1" spans="1:2">
      <c r="A79" s="192" t="s">
        <v>1457</v>
      </c>
      <c r="B79" s="185"/>
    </row>
    <row r="80" ht="20.1" customHeight="1" spans="1:2">
      <c r="A80" s="192" t="s">
        <v>1458</v>
      </c>
      <c r="B80" s="185">
        <f>SUM(B81:B82)</f>
        <v>0</v>
      </c>
    </row>
    <row r="81" ht="20.1" customHeight="1" spans="1:2">
      <c r="A81" s="192" t="s">
        <v>1449</v>
      </c>
      <c r="B81" s="185"/>
    </row>
    <row r="82" ht="20.1" customHeight="1" spans="1:2">
      <c r="A82" s="192" t="s">
        <v>1459</v>
      </c>
      <c r="B82" s="185"/>
    </row>
    <row r="83" ht="20.1" customHeight="1" spans="1:2">
      <c r="A83" s="193" t="s">
        <v>1460</v>
      </c>
      <c r="B83" s="183">
        <f>B84+B89+B94+B99+B102</f>
        <v>0</v>
      </c>
    </row>
    <row r="84" ht="20.1" customHeight="1" spans="1:2">
      <c r="A84" s="192" t="s">
        <v>1461</v>
      </c>
      <c r="B84" s="185">
        <f>SUM(B85:B88)</f>
        <v>0</v>
      </c>
    </row>
    <row r="85" ht="20.1" customHeight="1" spans="1:2">
      <c r="A85" s="192" t="s">
        <v>1412</v>
      </c>
      <c r="B85" s="185"/>
    </row>
    <row r="86" ht="20.1" customHeight="1" spans="1:2">
      <c r="A86" s="192" t="s">
        <v>1462</v>
      </c>
      <c r="B86" s="185"/>
    </row>
    <row r="87" ht="20.1" customHeight="1" spans="1:2">
      <c r="A87" s="192" t="s">
        <v>1463</v>
      </c>
      <c r="B87" s="185"/>
    </row>
    <row r="88" ht="20.1" customHeight="1" spans="1:2">
      <c r="A88" s="192" t="s">
        <v>1464</v>
      </c>
      <c r="B88" s="185"/>
    </row>
    <row r="89" ht="20.1" customHeight="1" spans="1:2">
      <c r="A89" s="192" t="s">
        <v>1465</v>
      </c>
      <c r="B89" s="185">
        <f>SUM(B90:B93)</f>
        <v>0</v>
      </c>
    </row>
    <row r="90" ht="20.1" customHeight="1" spans="1:2">
      <c r="A90" s="192" t="s">
        <v>1412</v>
      </c>
      <c r="B90" s="185"/>
    </row>
    <row r="91" ht="20.1" customHeight="1" spans="1:2">
      <c r="A91" s="192" t="s">
        <v>1462</v>
      </c>
      <c r="B91" s="185"/>
    </row>
    <row r="92" ht="20.1" customHeight="1" spans="1:2">
      <c r="A92" s="192" t="s">
        <v>1466</v>
      </c>
      <c r="B92" s="185"/>
    </row>
    <row r="93" ht="20.1" customHeight="1" spans="1:2">
      <c r="A93" s="192" t="s">
        <v>1467</v>
      </c>
      <c r="B93" s="185"/>
    </row>
    <row r="94" ht="20.1" customHeight="1" spans="1:2">
      <c r="A94" s="192" t="s">
        <v>1468</v>
      </c>
      <c r="B94" s="185">
        <f>SUM(B95:B98)</f>
        <v>0</v>
      </c>
    </row>
    <row r="95" ht="20.1" customHeight="1" spans="1:2">
      <c r="A95" s="192" t="s">
        <v>1469</v>
      </c>
      <c r="B95" s="185"/>
    </row>
    <row r="96" ht="20.1" customHeight="1" spans="1:2">
      <c r="A96" s="192" t="s">
        <v>1470</v>
      </c>
      <c r="B96" s="185"/>
    </row>
    <row r="97" ht="20.1" customHeight="1" spans="1:2">
      <c r="A97" s="192" t="s">
        <v>1471</v>
      </c>
      <c r="B97" s="185"/>
    </row>
    <row r="98" ht="20.1" customHeight="1" spans="1:2">
      <c r="A98" s="192" t="s">
        <v>1472</v>
      </c>
      <c r="B98" s="185"/>
    </row>
    <row r="99" ht="20.1" customHeight="1" spans="1:2">
      <c r="A99" s="192" t="s">
        <v>1473</v>
      </c>
      <c r="B99" s="185">
        <f>SUM(B100:B101)</f>
        <v>0</v>
      </c>
    </row>
    <row r="100" ht="20.1" customHeight="1" spans="1:2">
      <c r="A100" s="192" t="s">
        <v>1412</v>
      </c>
      <c r="B100" s="185"/>
    </row>
    <row r="101" ht="20.1" customHeight="1" spans="1:2">
      <c r="A101" s="192" t="s">
        <v>1474</v>
      </c>
      <c r="B101" s="185"/>
    </row>
    <row r="102" ht="20.1" customHeight="1" spans="1:2">
      <c r="A102" s="192" t="s">
        <v>1475</v>
      </c>
      <c r="B102" s="185">
        <f>SUM(B103:B106)</f>
        <v>0</v>
      </c>
    </row>
    <row r="103" ht="20.1" customHeight="1" spans="1:2">
      <c r="A103" s="192" t="s">
        <v>1469</v>
      </c>
      <c r="B103" s="185"/>
    </row>
    <row r="104" ht="20.1" customHeight="1" spans="1:2">
      <c r="A104" s="192" t="s">
        <v>1470</v>
      </c>
      <c r="B104" s="185"/>
    </row>
    <row r="105" ht="20.1" customHeight="1" spans="1:2">
      <c r="A105" s="192" t="s">
        <v>1471</v>
      </c>
      <c r="B105" s="185"/>
    </row>
    <row r="106" ht="20.1" customHeight="1" spans="1:2">
      <c r="A106" s="192" t="s">
        <v>1476</v>
      </c>
      <c r="B106" s="185"/>
    </row>
    <row r="107" ht="20.1" customHeight="1" spans="1:2">
      <c r="A107" s="193" t="s">
        <v>1477</v>
      </c>
      <c r="B107" s="183">
        <f>B108+B113+B118+B123+B132+B139+B148+B151+B154+B155</f>
        <v>0</v>
      </c>
    </row>
    <row r="108" ht="20.1" customHeight="1" spans="1:2">
      <c r="A108" s="192" t="s">
        <v>1478</v>
      </c>
      <c r="B108" s="185">
        <f>SUM(B109:B112)</f>
        <v>0</v>
      </c>
    </row>
    <row r="109" ht="20.1" customHeight="1" spans="1:2">
      <c r="A109" s="192" t="s">
        <v>1479</v>
      </c>
      <c r="B109" s="185"/>
    </row>
    <row r="110" ht="20.1" customHeight="1" spans="1:2">
      <c r="A110" s="192" t="s">
        <v>1480</v>
      </c>
      <c r="B110" s="185"/>
    </row>
    <row r="111" ht="20.1" customHeight="1" spans="1:2">
      <c r="A111" s="192" t="s">
        <v>1481</v>
      </c>
      <c r="B111" s="185"/>
    </row>
    <row r="112" ht="20.1" customHeight="1" spans="1:2">
      <c r="A112" s="192" t="s">
        <v>1482</v>
      </c>
      <c r="B112" s="185"/>
    </row>
    <row r="113" ht="20.1" customHeight="1" spans="1:2">
      <c r="A113" s="192" t="s">
        <v>1483</v>
      </c>
      <c r="B113" s="185">
        <f>SUM(B114:B117)</f>
        <v>0</v>
      </c>
    </row>
    <row r="114" ht="20.1" customHeight="1" spans="1:2">
      <c r="A114" s="192" t="s">
        <v>1481</v>
      </c>
      <c r="B114" s="185"/>
    </row>
    <row r="115" ht="20.1" customHeight="1" spans="1:2">
      <c r="A115" s="192" t="s">
        <v>1484</v>
      </c>
      <c r="B115" s="185"/>
    </row>
    <row r="116" ht="20.1" customHeight="1" spans="1:2">
      <c r="A116" s="192" t="s">
        <v>1485</v>
      </c>
      <c r="B116" s="185"/>
    </row>
    <row r="117" ht="20.1" customHeight="1" spans="1:2">
      <c r="A117" s="192" t="s">
        <v>1486</v>
      </c>
      <c r="B117" s="185"/>
    </row>
    <row r="118" ht="20.1" customHeight="1" spans="1:2">
      <c r="A118" s="192" t="s">
        <v>1487</v>
      </c>
      <c r="B118" s="185">
        <f>SUM(B119:B122)</f>
        <v>0</v>
      </c>
    </row>
    <row r="119" ht="20.1" customHeight="1" spans="1:2">
      <c r="A119" s="192" t="s">
        <v>1488</v>
      </c>
      <c r="B119" s="185"/>
    </row>
    <row r="120" ht="20.1" customHeight="1" spans="1:2">
      <c r="A120" s="192" t="s">
        <v>1489</v>
      </c>
      <c r="B120" s="185"/>
    </row>
    <row r="121" ht="20.1" customHeight="1" spans="1:2">
      <c r="A121" s="192" t="s">
        <v>1490</v>
      </c>
      <c r="B121" s="185"/>
    </row>
    <row r="122" ht="20.1" customHeight="1" spans="1:2">
      <c r="A122" s="192" t="s">
        <v>1491</v>
      </c>
      <c r="B122" s="185"/>
    </row>
    <row r="123" ht="20.1" customHeight="1" spans="1:2">
      <c r="A123" s="192" t="s">
        <v>1492</v>
      </c>
      <c r="B123" s="185">
        <f>SUM(B124:B131)</f>
        <v>0</v>
      </c>
    </row>
    <row r="124" ht="20.1" customHeight="1" spans="1:2">
      <c r="A124" s="192" t="s">
        <v>1493</v>
      </c>
      <c r="B124" s="185"/>
    </row>
    <row r="125" ht="20.1" customHeight="1" spans="1:2">
      <c r="A125" s="192" t="s">
        <v>1494</v>
      </c>
      <c r="B125" s="185"/>
    </row>
    <row r="126" ht="20.1" customHeight="1" spans="1:2">
      <c r="A126" s="192" t="s">
        <v>1495</v>
      </c>
      <c r="B126" s="185"/>
    </row>
    <row r="127" ht="20.1" customHeight="1" spans="1:2">
      <c r="A127" s="192" t="s">
        <v>1496</v>
      </c>
      <c r="B127" s="185"/>
    </row>
    <row r="128" ht="20.1" customHeight="1" spans="1:2">
      <c r="A128" s="192" t="s">
        <v>1497</v>
      </c>
      <c r="B128" s="185"/>
    </row>
    <row r="129" ht="20.1" customHeight="1" spans="1:2">
      <c r="A129" s="192" t="s">
        <v>1498</v>
      </c>
      <c r="B129" s="185"/>
    </row>
    <row r="130" ht="20.1" customHeight="1" spans="1:2">
      <c r="A130" s="192" t="s">
        <v>1499</v>
      </c>
      <c r="B130" s="185"/>
    </row>
    <row r="131" ht="20.1" customHeight="1" spans="1:2">
      <c r="A131" s="192" t="s">
        <v>1500</v>
      </c>
      <c r="B131" s="185"/>
    </row>
    <row r="132" ht="20.1" customHeight="1" spans="1:2">
      <c r="A132" s="192" t="s">
        <v>1501</v>
      </c>
      <c r="B132" s="185">
        <f>SUM(B133:B138)</f>
        <v>0</v>
      </c>
    </row>
    <row r="133" ht="20.1" customHeight="1" spans="1:2">
      <c r="A133" s="192" t="s">
        <v>1502</v>
      </c>
      <c r="B133" s="185"/>
    </row>
    <row r="134" ht="20.1" customHeight="1" spans="1:2">
      <c r="A134" s="192" t="s">
        <v>1503</v>
      </c>
      <c r="B134" s="185"/>
    </row>
    <row r="135" ht="20.1" customHeight="1" spans="1:2">
      <c r="A135" s="192" t="s">
        <v>1504</v>
      </c>
      <c r="B135" s="185"/>
    </row>
    <row r="136" ht="20.1" customHeight="1" spans="1:2">
      <c r="A136" s="192" t="s">
        <v>1505</v>
      </c>
      <c r="B136" s="185"/>
    </row>
    <row r="137" ht="20.1" customHeight="1" spans="1:2">
      <c r="A137" s="192" t="s">
        <v>1506</v>
      </c>
      <c r="B137" s="185"/>
    </row>
    <row r="138" ht="20.1" customHeight="1" spans="1:2">
      <c r="A138" s="192" t="s">
        <v>1507</v>
      </c>
      <c r="B138" s="185"/>
    </row>
    <row r="139" ht="20.1" customHeight="1" spans="1:2">
      <c r="A139" s="192" t="s">
        <v>1508</v>
      </c>
      <c r="B139" s="185">
        <f>SUM(B140:B147)</f>
        <v>0</v>
      </c>
    </row>
    <row r="140" ht="20.1" customHeight="1" spans="1:2">
      <c r="A140" s="192" t="s">
        <v>1509</v>
      </c>
      <c r="B140" s="185"/>
    </row>
    <row r="141" ht="20.1" customHeight="1" spans="1:2">
      <c r="A141" s="192" t="s">
        <v>1510</v>
      </c>
      <c r="B141" s="185"/>
    </row>
    <row r="142" ht="20.1" customHeight="1" spans="1:2">
      <c r="A142" s="192" t="s">
        <v>1511</v>
      </c>
      <c r="B142" s="185"/>
    </row>
    <row r="143" ht="20.1" customHeight="1" spans="1:2">
      <c r="A143" s="192" t="s">
        <v>1512</v>
      </c>
      <c r="B143" s="185"/>
    </row>
    <row r="144" ht="20.1" customHeight="1" spans="1:2">
      <c r="A144" s="192" t="s">
        <v>1513</v>
      </c>
      <c r="B144" s="185"/>
    </row>
    <row r="145" ht="20.1" customHeight="1" spans="1:2">
      <c r="A145" s="192" t="s">
        <v>1514</v>
      </c>
      <c r="B145" s="185"/>
    </row>
    <row r="146" ht="20.1" customHeight="1" spans="1:2">
      <c r="A146" s="192" t="s">
        <v>1515</v>
      </c>
      <c r="B146" s="185"/>
    </row>
    <row r="147" ht="20.1" customHeight="1" spans="1:2">
      <c r="A147" s="192" t="s">
        <v>1516</v>
      </c>
      <c r="B147" s="185"/>
    </row>
    <row r="148" ht="20.1" customHeight="1" spans="1:2">
      <c r="A148" s="192" t="s">
        <v>1517</v>
      </c>
      <c r="B148" s="185">
        <f>SUM(B149:B150)</f>
        <v>0</v>
      </c>
    </row>
    <row r="149" ht="20.1" customHeight="1" spans="1:2">
      <c r="A149" s="192" t="s">
        <v>1479</v>
      </c>
      <c r="B149" s="185"/>
    </row>
    <row r="150" ht="20.1" customHeight="1" spans="1:2">
      <c r="A150" s="192" t="s">
        <v>1518</v>
      </c>
      <c r="B150" s="185"/>
    </row>
    <row r="151" ht="20.1" customHeight="1" spans="1:2">
      <c r="A151" s="192" t="s">
        <v>1519</v>
      </c>
      <c r="B151" s="185">
        <f>SUM(B152:B153)</f>
        <v>0</v>
      </c>
    </row>
    <row r="152" ht="20.1" customHeight="1" spans="1:2">
      <c r="A152" s="192" t="s">
        <v>1479</v>
      </c>
      <c r="B152" s="185"/>
    </row>
    <row r="153" ht="20.1" customHeight="1" spans="1:2">
      <c r="A153" s="192" t="s">
        <v>1520</v>
      </c>
      <c r="B153" s="185"/>
    </row>
    <row r="154" ht="20.1" customHeight="1" spans="1:2">
      <c r="A154" s="192" t="s">
        <v>1521</v>
      </c>
      <c r="B154" s="185"/>
    </row>
    <row r="155" ht="20.1" customHeight="1" spans="1:2">
      <c r="A155" s="192" t="s">
        <v>1522</v>
      </c>
      <c r="B155" s="185">
        <f>SUM(B156:B158)</f>
        <v>0</v>
      </c>
    </row>
    <row r="156" ht="20.1" customHeight="1" spans="1:2">
      <c r="A156" s="192" t="s">
        <v>1488</v>
      </c>
      <c r="B156" s="185"/>
    </row>
    <row r="157" ht="20.1" customHeight="1" spans="1:2">
      <c r="A157" s="192" t="s">
        <v>1490</v>
      </c>
      <c r="B157" s="185"/>
    </row>
    <row r="158" ht="20.1" customHeight="1" spans="1:2">
      <c r="A158" s="192" t="s">
        <v>1523</v>
      </c>
      <c r="B158" s="185"/>
    </row>
    <row r="159" ht="20.1" customHeight="1" spans="1:2">
      <c r="A159" s="193" t="s">
        <v>1524</v>
      </c>
      <c r="B159" s="183">
        <f>B160</f>
        <v>0</v>
      </c>
    </row>
    <row r="160" ht="20.1" customHeight="1" spans="1:2">
      <c r="A160" s="192" t="s">
        <v>1525</v>
      </c>
      <c r="B160" s="185">
        <f>SUM(B161:B162)</f>
        <v>0</v>
      </c>
    </row>
    <row r="161" ht="20.1" customHeight="1" spans="1:2">
      <c r="A161" s="192" t="s">
        <v>1526</v>
      </c>
      <c r="B161" s="185"/>
    </row>
    <row r="162" ht="20.1" customHeight="1" spans="1:2">
      <c r="A162" s="192" t="s">
        <v>1527</v>
      </c>
      <c r="B162" s="185"/>
    </row>
    <row r="163" ht="20.1" customHeight="1" spans="1:2">
      <c r="A163" s="193" t="s">
        <v>1528</v>
      </c>
      <c r="B163" s="183">
        <f>B164+B165+B174</f>
        <v>132</v>
      </c>
    </row>
    <row r="164" ht="20.1" customHeight="1" spans="1:2">
      <c r="A164" s="192" t="s">
        <v>1529</v>
      </c>
      <c r="B164" s="185">
        <v>22</v>
      </c>
    </row>
    <row r="165" ht="20.1" customHeight="1" spans="1:2">
      <c r="A165" s="192" t="s">
        <v>1530</v>
      </c>
      <c r="B165" s="185">
        <f>SUM(B166:B173)</f>
        <v>0</v>
      </c>
    </row>
    <row r="166" ht="20.1" customHeight="1" spans="1:2">
      <c r="A166" s="192" t="s">
        <v>1531</v>
      </c>
      <c r="B166" s="185"/>
    </row>
    <row r="167" ht="20.1" customHeight="1" spans="1:2">
      <c r="A167" s="192" t="s">
        <v>1532</v>
      </c>
      <c r="B167" s="185"/>
    </row>
    <row r="168" ht="20.1" customHeight="1" spans="1:2">
      <c r="A168" s="192" t="s">
        <v>1533</v>
      </c>
      <c r="B168" s="185"/>
    </row>
    <row r="169" ht="20.1" customHeight="1" spans="1:2">
      <c r="A169" s="192" t="s">
        <v>1534</v>
      </c>
      <c r="B169" s="185"/>
    </row>
    <row r="170" ht="20.1" customHeight="1" spans="1:2">
      <c r="A170" s="192" t="s">
        <v>1535</v>
      </c>
      <c r="B170" s="185"/>
    </row>
    <row r="171" ht="20.1" customHeight="1" spans="1:2">
      <c r="A171" s="192" t="s">
        <v>1536</v>
      </c>
      <c r="B171" s="185"/>
    </row>
    <row r="172" ht="20.1" customHeight="1" spans="1:2">
      <c r="A172" s="192" t="s">
        <v>1537</v>
      </c>
      <c r="B172" s="185"/>
    </row>
    <row r="173" ht="20.1" customHeight="1" spans="1:2">
      <c r="A173" s="192" t="s">
        <v>1538</v>
      </c>
      <c r="B173" s="185"/>
    </row>
    <row r="174" ht="20.1" customHeight="1" spans="1:2">
      <c r="A174" s="192" t="s">
        <v>1539</v>
      </c>
      <c r="B174" s="185">
        <f>SUM(B175:B184)</f>
        <v>110</v>
      </c>
    </row>
    <row r="175" ht="20.1" customHeight="1" spans="1:2">
      <c r="A175" s="192" t="s">
        <v>1540</v>
      </c>
      <c r="B175" s="185"/>
    </row>
    <row r="176" ht="20.1" customHeight="1" spans="1:2">
      <c r="A176" s="192" t="s">
        <v>1541</v>
      </c>
      <c r="B176" s="185"/>
    </row>
    <row r="177" ht="20.1" customHeight="1" spans="1:2">
      <c r="A177" s="192" t="s">
        <v>1542</v>
      </c>
      <c r="B177" s="185"/>
    </row>
    <row r="178" ht="20.1" customHeight="1" spans="1:2">
      <c r="A178" s="192" t="s">
        <v>1543</v>
      </c>
      <c r="B178" s="185"/>
    </row>
    <row r="179" ht="20.1" customHeight="1" spans="1:2">
      <c r="A179" s="192" t="s">
        <v>1544</v>
      </c>
      <c r="B179" s="185"/>
    </row>
    <row r="180" ht="20.1" customHeight="1" spans="1:2">
      <c r="A180" s="192" t="s">
        <v>1545</v>
      </c>
      <c r="B180" s="185"/>
    </row>
    <row r="181" ht="20.1" customHeight="1" spans="1:2">
      <c r="A181" s="192" t="s">
        <v>1546</v>
      </c>
      <c r="B181" s="185"/>
    </row>
    <row r="182" ht="20.1" customHeight="1" spans="1:2">
      <c r="A182" s="192" t="s">
        <v>1547</v>
      </c>
      <c r="B182" s="185"/>
    </row>
    <row r="183" ht="20.1" customHeight="1" spans="1:2">
      <c r="A183" s="192" t="s">
        <v>1548</v>
      </c>
      <c r="B183" s="185"/>
    </row>
    <row r="184" ht="20.1" customHeight="1" spans="1:2">
      <c r="A184" s="192" t="s">
        <v>1549</v>
      </c>
      <c r="B184" s="185">
        <v>110</v>
      </c>
    </row>
    <row r="185" ht="20.1" customHeight="1" spans="1:2">
      <c r="A185" s="193" t="s">
        <v>1550</v>
      </c>
      <c r="B185" s="183">
        <f>SUM(B186:B191)</f>
        <v>1050</v>
      </c>
    </row>
    <row r="186" ht="20.1" customHeight="1" spans="1:2">
      <c r="A186" s="192" t="s">
        <v>1551</v>
      </c>
      <c r="B186" s="185"/>
    </row>
    <row r="187" ht="20.1" customHeight="1" spans="1:2">
      <c r="A187" s="192" t="s">
        <v>1552</v>
      </c>
      <c r="B187" s="185">
        <v>1050</v>
      </c>
    </row>
    <row r="188" ht="20.1" customHeight="1" spans="1:2">
      <c r="A188" s="192" t="s">
        <v>1553</v>
      </c>
      <c r="B188" s="185"/>
    </row>
    <row r="189" ht="20.1" customHeight="1" spans="1:2">
      <c r="A189" s="192" t="s">
        <v>1554</v>
      </c>
      <c r="B189" s="185"/>
    </row>
    <row r="190" ht="20.1" customHeight="1" spans="1:2">
      <c r="A190" s="192" t="s">
        <v>1555</v>
      </c>
      <c r="B190" s="185"/>
    </row>
    <row r="191" ht="20.1" customHeight="1" spans="1:2">
      <c r="A191" s="192" t="s">
        <v>1556</v>
      </c>
      <c r="B191" s="185"/>
    </row>
    <row r="192" ht="20.1" customHeight="1" spans="1:2">
      <c r="A192" s="193" t="s">
        <v>1557</v>
      </c>
      <c r="B192" s="183">
        <f>SUM(B193:B198)</f>
        <v>0</v>
      </c>
    </row>
    <row r="193" ht="20.1" customHeight="1" spans="1:2">
      <c r="A193" s="192" t="s">
        <v>1558</v>
      </c>
      <c r="B193" s="185"/>
    </row>
    <row r="194" ht="20.1" customHeight="1" spans="1:2">
      <c r="A194" s="192" t="s">
        <v>1559</v>
      </c>
      <c r="B194" s="185"/>
    </row>
    <row r="195" ht="20.1" customHeight="1" spans="1:2">
      <c r="A195" s="192" t="s">
        <v>1553</v>
      </c>
      <c r="B195" s="185"/>
    </row>
    <row r="196" ht="20.1" customHeight="1" spans="1:2">
      <c r="A196" s="192" t="s">
        <v>1554</v>
      </c>
      <c r="B196" s="185"/>
    </row>
    <row r="197" ht="20.1" customHeight="1" spans="1:2">
      <c r="A197" s="192" t="s">
        <v>1560</v>
      </c>
      <c r="B197" s="185"/>
    </row>
    <row r="198" ht="20.1" customHeight="1" spans="1:2">
      <c r="A198" s="192" t="s">
        <v>1561</v>
      </c>
      <c r="B198" s="185"/>
    </row>
    <row r="199" ht="20.1" customHeight="1" spans="1:2">
      <c r="A199" s="192"/>
      <c r="B199" s="185"/>
    </row>
    <row r="200" ht="20.1" customHeight="1" spans="1:2">
      <c r="A200" s="181" t="s">
        <v>1108</v>
      </c>
      <c r="B200" s="181">
        <f>B5+B18+B30+B37+B83+B108+B159+B163+B185+B192</f>
        <v>106798</v>
      </c>
    </row>
    <row r="201" ht="20.1" customHeight="1" spans="1:2">
      <c r="A201" s="192" t="s">
        <v>1145</v>
      </c>
      <c r="B201" s="185">
        <f>B202+B205+B206+B207+B208</f>
        <v>8109</v>
      </c>
    </row>
    <row r="202" ht="20.1" customHeight="1" spans="1:2">
      <c r="A202" s="192" t="s">
        <v>1562</v>
      </c>
      <c r="B202" s="185">
        <f>B203+B204</f>
        <v>17</v>
      </c>
    </row>
    <row r="203" ht="20.1" customHeight="1" spans="1:2">
      <c r="A203" s="192" t="s">
        <v>1563</v>
      </c>
      <c r="B203" s="185"/>
    </row>
    <row r="204" ht="20.1" customHeight="1" spans="1:2">
      <c r="A204" s="192" t="s">
        <v>1564</v>
      </c>
      <c r="B204" s="185">
        <v>17</v>
      </c>
    </row>
    <row r="205" ht="20.1" customHeight="1" spans="1:2">
      <c r="A205" s="192" t="s">
        <v>1565</v>
      </c>
      <c r="B205" s="185">
        <v>8000</v>
      </c>
    </row>
    <row r="206" ht="20.1" customHeight="1" spans="1:2">
      <c r="A206" s="192" t="s">
        <v>1566</v>
      </c>
      <c r="B206" s="185">
        <v>92</v>
      </c>
    </row>
    <row r="207" ht="20.1" customHeight="1" spans="1:2">
      <c r="A207" s="192" t="s">
        <v>1567</v>
      </c>
      <c r="B207" s="185"/>
    </row>
    <row r="208" ht="20.1" customHeight="1" spans="1:2">
      <c r="A208" s="192" t="s">
        <v>1568</v>
      </c>
      <c r="B208" s="185"/>
    </row>
    <row r="209" ht="20.1" customHeight="1" spans="1:2">
      <c r="A209" s="192"/>
      <c r="B209" s="185"/>
    </row>
    <row r="210" ht="20.1" customHeight="1" spans="1:2">
      <c r="A210" s="192"/>
      <c r="B210" s="185"/>
    </row>
    <row r="211" ht="20.1" customHeight="1" spans="1:2">
      <c r="A211" s="192"/>
      <c r="B211" s="185"/>
    </row>
    <row r="212" ht="20.1" customHeight="1" spans="1:2">
      <c r="A212" s="192"/>
      <c r="B212" s="185"/>
    </row>
    <row r="213" ht="20.1" customHeight="1" spans="1:2">
      <c r="A213" s="181" t="s">
        <v>1233</v>
      </c>
      <c r="B213" s="181">
        <f>B200+B201</f>
        <v>114907</v>
      </c>
    </row>
    <row r="217" spans="2:2">
      <c r="B217" s="174">
        <f>表11.政府性基金预算收入表!B46-B213</f>
        <v>0</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8"/>
  <sheetViews>
    <sheetView showGridLines="0" showZeros="0" workbookViewId="0">
      <pane ySplit="4" topLeftCell="A183" activePane="bottomLeft" state="frozen"/>
      <selection/>
      <selection pane="bottomLeft" activeCell="A3" sqref="A3:B3"/>
    </sheetView>
  </sheetViews>
  <sheetFormatPr defaultColWidth="9" defaultRowHeight="15.5" outlineLevelCol="1"/>
  <cols>
    <col min="1" max="1" width="65.75" style="173" customWidth="1"/>
    <col min="2" max="2" width="13.875" style="174" customWidth="1"/>
    <col min="3" max="16384" width="9" style="173"/>
  </cols>
  <sheetData>
    <row r="1" ht="27.75" customHeight="1" spans="1:1">
      <c r="A1" s="175" t="s">
        <v>1569</v>
      </c>
    </row>
    <row r="2" ht="27.75" customHeight="1" spans="1:2">
      <c r="A2" s="176" t="s">
        <v>1570</v>
      </c>
      <c r="B2" s="176"/>
    </row>
    <row r="3" ht="27.75" customHeight="1" spans="1:2">
      <c r="A3" s="177" t="s">
        <v>1571</v>
      </c>
      <c r="B3" s="177"/>
    </row>
    <row r="4" ht="27.75" customHeight="1" spans="1:2">
      <c r="A4" s="178"/>
      <c r="B4" s="179" t="s">
        <v>1107</v>
      </c>
    </row>
    <row r="5" ht="20.1" customHeight="1" spans="1:2">
      <c r="A5" s="180" t="s">
        <v>1395</v>
      </c>
      <c r="B5" s="181" t="s">
        <v>39</v>
      </c>
    </row>
    <row r="6" ht="20.1" customHeight="1" spans="1:2">
      <c r="A6" s="182" t="s">
        <v>1396</v>
      </c>
      <c r="B6" s="183">
        <f>B7+B12+B16</f>
        <v>0</v>
      </c>
    </row>
    <row r="7" ht="20.1" customHeight="1" spans="1:2">
      <c r="A7" s="184" t="s">
        <v>1397</v>
      </c>
      <c r="B7" s="185">
        <f>SUM(B8:B11)</f>
        <v>0</v>
      </c>
    </row>
    <row r="8" ht="20.1" customHeight="1" spans="1:2">
      <c r="A8" s="184" t="s">
        <v>1398</v>
      </c>
      <c r="B8" s="185"/>
    </row>
    <row r="9" ht="20.1" customHeight="1" spans="1:2">
      <c r="A9" s="184" t="s">
        <v>1399</v>
      </c>
      <c r="B9" s="185"/>
    </row>
    <row r="10" ht="20.1" customHeight="1" spans="1:2">
      <c r="A10" s="184" t="s">
        <v>1400</v>
      </c>
      <c r="B10" s="185"/>
    </row>
    <row r="11" ht="20.1" customHeight="1" spans="1:2">
      <c r="A11" s="184" t="s">
        <v>1401</v>
      </c>
      <c r="B11" s="185"/>
    </row>
    <row r="12" ht="20.1" customHeight="1" spans="1:2">
      <c r="A12" s="184" t="s">
        <v>1402</v>
      </c>
      <c r="B12" s="185">
        <f>SUM(B13:B15)</f>
        <v>0</v>
      </c>
    </row>
    <row r="13" ht="20.1" customHeight="1" spans="1:2">
      <c r="A13" s="184" t="s">
        <v>1403</v>
      </c>
      <c r="B13" s="185"/>
    </row>
    <row r="14" ht="20.1" customHeight="1" spans="1:2">
      <c r="A14" s="184" t="s">
        <v>1404</v>
      </c>
      <c r="B14" s="185"/>
    </row>
    <row r="15" ht="20.1" customHeight="1" spans="1:2">
      <c r="A15" s="184" t="s">
        <v>1405</v>
      </c>
      <c r="B15" s="185"/>
    </row>
    <row r="16" ht="20.1" customHeight="1" spans="1:2">
      <c r="A16" s="186" t="s">
        <v>1406</v>
      </c>
      <c r="B16" s="185">
        <f>SUM(B17:B18)</f>
        <v>0</v>
      </c>
    </row>
    <row r="17" ht="20.1" customHeight="1" spans="1:2">
      <c r="A17" s="186" t="s">
        <v>1407</v>
      </c>
      <c r="B17" s="185"/>
    </row>
    <row r="18" ht="20.1" customHeight="1" spans="1:2">
      <c r="A18" s="187" t="s">
        <v>1408</v>
      </c>
      <c r="B18" s="185"/>
    </row>
    <row r="19" ht="20.1" customHeight="1" spans="1:2">
      <c r="A19" s="182" t="s">
        <v>1409</v>
      </c>
      <c r="B19" s="183">
        <f>B20+B24+B28</f>
        <v>360</v>
      </c>
    </row>
    <row r="20" ht="20.1" customHeight="1" spans="1:2">
      <c r="A20" s="184" t="s">
        <v>1410</v>
      </c>
      <c r="B20" s="185">
        <f>SUM(B21:B23)</f>
        <v>360</v>
      </c>
    </row>
    <row r="21" ht="20.1" customHeight="1" spans="1:2">
      <c r="A21" s="184" t="s">
        <v>1411</v>
      </c>
      <c r="B21" s="185"/>
    </row>
    <row r="22" ht="20.1" customHeight="1" spans="1:2">
      <c r="A22" s="184" t="s">
        <v>1412</v>
      </c>
      <c r="B22" s="185"/>
    </row>
    <row r="23" ht="20.1" customHeight="1" spans="1:2">
      <c r="A23" s="184" t="s">
        <v>1413</v>
      </c>
      <c r="B23" s="185">
        <v>360</v>
      </c>
    </row>
    <row r="24" ht="20.1" customHeight="1" spans="1:2">
      <c r="A24" s="184" t="s">
        <v>1414</v>
      </c>
      <c r="B24" s="185"/>
    </row>
    <row r="25" ht="20.1" customHeight="1" spans="1:2">
      <c r="A25" s="184" t="s">
        <v>1411</v>
      </c>
      <c r="B25" s="185"/>
    </row>
    <row r="26" ht="20.1" customHeight="1" spans="1:2">
      <c r="A26" s="188" t="s">
        <v>1412</v>
      </c>
      <c r="B26" s="185"/>
    </row>
    <row r="27" ht="20.1" customHeight="1" spans="1:2">
      <c r="A27" s="184" t="s">
        <v>1415</v>
      </c>
      <c r="B27" s="185"/>
    </row>
    <row r="28" ht="20.1" customHeight="1" spans="1:2">
      <c r="A28" s="186" t="s">
        <v>1416</v>
      </c>
      <c r="B28" s="185">
        <f>SUM(B29:B30)</f>
        <v>0</v>
      </c>
    </row>
    <row r="29" ht="20.1" customHeight="1" spans="1:2">
      <c r="A29" s="186" t="s">
        <v>1412</v>
      </c>
      <c r="B29" s="185"/>
    </row>
    <row r="30" ht="20.1" customHeight="1" spans="1:2">
      <c r="A30" s="187" t="s">
        <v>1417</v>
      </c>
      <c r="B30" s="185">
        <v>0</v>
      </c>
    </row>
    <row r="31" ht="20.1" customHeight="1" spans="1:2">
      <c r="A31" s="189" t="s">
        <v>1418</v>
      </c>
      <c r="B31" s="183">
        <f>B32+B33</f>
        <v>0</v>
      </c>
    </row>
    <row r="32" ht="20.1" customHeight="1" spans="1:2">
      <c r="A32" s="187" t="s">
        <v>1419</v>
      </c>
      <c r="B32" s="185"/>
    </row>
    <row r="33" ht="20.1" customHeight="1" spans="1:2">
      <c r="A33" s="187" t="s">
        <v>1420</v>
      </c>
      <c r="B33" s="185">
        <f>SUM(B34:B37)</f>
        <v>0</v>
      </c>
    </row>
    <row r="34" ht="20.1" customHeight="1" spans="1:2">
      <c r="A34" s="187" t="s">
        <v>1421</v>
      </c>
      <c r="B34" s="185"/>
    </row>
    <row r="35" ht="20.1" customHeight="1" spans="1:2">
      <c r="A35" s="187" t="s">
        <v>1422</v>
      </c>
      <c r="B35" s="185"/>
    </row>
    <row r="36" ht="20.1" customHeight="1" spans="1:2">
      <c r="A36" s="187" t="s">
        <v>1423</v>
      </c>
      <c r="B36" s="185"/>
    </row>
    <row r="37" ht="20.1" customHeight="1" spans="1:2">
      <c r="A37" s="187" t="s">
        <v>1424</v>
      </c>
      <c r="B37" s="185"/>
    </row>
    <row r="38" s="172" customFormat="1" ht="20.1" customHeight="1" spans="1:2">
      <c r="A38" s="189" t="s">
        <v>1425</v>
      </c>
      <c r="B38" s="190">
        <f>B39+B52+B56+B57+B63+B67+B71+B75+B81</f>
        <v>105348</v>
      </c>
    </row>
    <row r="39" ht="20.1" customHeight="1" spans="1:2">
      <c r="A39" s="188" t="s">
        <v>1426</v>
      </c>
      <c r="B39" s="191">
        <f>SUM(B40:B51)</f>
        <v>105348</v>
      </c>
    </row>
    <row r="40" ht="20.1" customHeight="1" spans="1:2">
      <c r="A40" s="188" t="s">
        <v>1427</v>
      </c>
      <c r="B40" s="185">
        <v>35000</v>
      </c>
    </row>
    <row r="41" ht="20.1" customHeight="1" spans="1:2">
      <c r="A41" s="188" t="s">
        <v>1428</v>
      </c>
      <c r="B41" s="185">
        <v>21000</v>
      </c>
    </row>
    <row r="42" ht="20.1" customHeight="1" spans="1:2">
      <c r="A42" s="188" t="s">
        <v>1429</v>
      </c>
      <c r="B42" s="185">
        <v>1163</v>
      </c>
    </row>
    <row r="43" ht="20.1" customHeight="1" spans="1:2">
      <c r="A43" s="188" t="s">
        <v>1430</v>
      </c>
      <c r="B43" s="185">
        <v>1637</v>
      </c>
    </row>
    <row r="44" ht="20.1" customHeight="1" spans="1:2">
      <c r="A44" s="188" t="s">
        <v>1431</v>
      </c>
      <c r="B44" s="185"/>
    </row>
    <row r="45" ht="20.1" customHeight="1" spans="1:2">
      <c r="A45" s="188" t="s">
        <v>1432</v>
      </c>
      <c r="B45" s="185"/>
    </row>
    <row r="46" ht="20.1" customHeight="1" spans="1:2">
      <c r="A46" s="188" t="s">
        <v>1433</v>
      </c>
      <c r="B46" s="185">
        <v>335</v>
      </c>
    </row>
    <row r="47" ht="20.1" customHeight="1" spans="1:2">
      <c r="A47" s="188" t="s">
        <v>1434</v>
      </c>
      <c r="B47" s="185"/>
    </row>
    <row r="48" ht="20.1" customHeight="1" spans="1:2">
      <c r="A48" s="188" t="s">
        <v>1435</v>
      </c>
      <c r="B48" s="185"/>
    </row>
    <row r="49" ht="20.1" customHeight="1" spans="1:2">
      <c r="A49" s="188" t="s">
        <v>1436</v>
      </c>
      <c r="B49" s="185"/>
    </row>
    <row r="50" ht="20.1" customHeight="1" spans="1:2">
      <c r="A50" s="188" t="s">
        <v>1437</v>
      </c>
      <c r="B50" s="185"/>
    </row>
    <row r="51" ht="20.1" customHeight="1" spans="1:2">
      <c r="A51" s="187" t="s">
        <v>1438</v>
      </c>
      <c r="B51" s="185">
        <v>46213</v>
      </c>
    </row>
    <row r="52" ht="20.1" customHeight="1" spans="1:2">
      <c r="A52" s="188" t="s">
        <v>1439</v>
      </c>
      <c r="B52" s="185">
        <f>SUM(B53:B55)</f>
        <v>0</v>
      </c>
    </row>
    <row r="53" ht="20.1" customHeight="1" spans="1:2">
      <c r="A53" s="188" t="s">
        <v>1427</v>
      </c>
      <c r="B53" s="185"/>
    </row>
    <row r="54" ht="20.1" customHeight="1" spans="1:2">
      <c r="A54" s="188" t="s">
        <v>1428</v>
      </c>
      <c r="B54" s="185"/>
    </row>
    <row r="55" ht="20.1" customHeight="1" spans="1:2">
      <c r="A55" s="187" t="s">
        <v>1440</v>
      </c>
      <c r="B55" s="185"/>
    </row>
    <row r="56" ht="20.1" customHeight="1" spans="1:2">
      <c r="A56" s="187" t="s">
        <v>1441</v>
      </c>
      <c r="B56" s="185"/>
    </row>
    <row r="57" ht="20.1" customHeight="1" spans="1:2">
      <c r="A57" s="188" t="s">
        <v>1442</v>
      </c>
      <c r="B57" s="185">
        <f>SUM(B58:B62)</f>
        <v>0</v>
      </c>
    </row>
    <row r="58" ht="20.1" customHeight="1" spans="1:2">
      <c r="A58" s="188" t="s">
        <v>1443</v>
      </c>
      <c r="B58" s="185"/>
    </row>
    <row r="59" ht="20.1" customHeight="1" spans="1:2">
      <c r="A59" s="188" t="s">
        <v>1444</v>
      </c>
      <c r="B59" s="185"/>
    </row>
    <row r="60" ht="20.1" customHeight="1" spans="1:2">
      <c r="A60" s="188" t="s">
        <v>1445</v>
      </c>
      <c r="B60" s="185"/>
    </row>
    <row r="61" ht="20.1" customHeight="1" spans="1:2">
      <c r="A61" s="188" t="s">
        <v>1446</v>
      </c>
      <c r="B61" s="185"/>
    </row>
    <row r="62" ht="20.1" customHeight="1" spans="1:2">
      <c r="A62" s="187" t="s">
        <v>1447</v>
      </c>
      <c r="B62" s="185"/>
    </row>
    <row r="63" ht="20.1" customHeight="1" spans="1:2">
      <c r="A63" s="187" t="s">
        <v>1448</v>
      </c>
      <c r="B63" s="185">
        <f>SUM(B64:B66)</f>
        <v>0</v>
      </c>
    </row>
    <row r="64" ht="20.1" customHeight="1" spans="1:2">
      <c r="A64" s="187" t="s">
        <v>1449</v>
      </c>
      <c r="B64" s="185"/>
    </row>
    <row r="65" ht="20.1" customHeight="1" spans="1:2">
      <c r="A65" s="187" t="s">
        <v>1450</v>
      </c>
      <c r="B65" s="185"/>
    </row>
    <row r="66" ht="20.1" customHeight="1" spans="1:2">
      <c r="A66" s="187" t="s">
        <v>1451</v>
      </c>
      <c r="B66" s="185"/>
    </row>
    <row r="67" ht="20.1" customHeight="1" spans="1:2">
      <c r="A67" s="186" t="s">
        <v>1452</v>
      </c>
      <c r="B67" s="185">
        <f>SUM(B68:B70)</f>
        <v>0</v>
      </c>
    </row>
    <row r="68" ht="20.1" customHeight="1" spans="1:2">
      <c r="A68" s="186" t="s">
        <v>1427</v>
      </c>
      <c r="B68" s="185"/>
    </row>
    <row r="69" ht="20.1" customHeight="1" spans="1:2">
      <c r="A69" s="186" t="s">
        <v>1428</v>
      </c>
      <c r="B69" s="185"/>
    </row>
    <row r="70" ht="20.1" customHeight="1" spans="1:2">
      <c r="A70" s="187" t="s">
        <v>1453</v>
      </c>
      <c r="B70" s="185"/>
    </row>
    <row r="71" ht="20.1" customHeight="1" spans="1:2">
      <c r="A71" s="186" t="s">
        <v>1454</v>
      </c>
      <c r="B71" s="185">
        <f>SUM(B72:B74)</f>
        <v>0</v>
      </c>
    </row>
    <row r="72" ht="20.1" customHeight="1" spans="1:2">
      <c r="A72" s="192" t="s">
        <v>1427</v>
      </c>
      <c r="B72" s="185"/>
    </row>
    <row r="73" ht="20.1" customHeight="1" spans="1:2">
      <c r="A73" s="192" t="s">
        <v>1428</v>
      </c>
      <c r="B73" s="185"/>
    </row>
    <row r="74" ht="20.1" customHeight="1" spans="1:2">
      <c r="A74" s="192" t="s">
        <v>1455</v>
      </c>
      <c r="B74" s="185"/>
    </row>
    <row r="75" ht="20.1" customHeight="1" spans="1:2">
      <c r="A75" s="192" t="s">
        <v>1456</v>
      </c>
      <c r="B75" s="185">
        <f>SUM(B76:B80)</f>
        <v>0</v>
      </c>
    </row>
    <row r="76" ht="20.1" customHeight="1" spans="1:2">
      <c r="A76" s="192" t="s">
        <v>1443</v>
      </c>
      <c r="B76" s="185"/>
    </row>
    <row r="77" ht="20.1" customHeight="1" spans="1:2">
      <c r="A77" s="192" t="s">
        <v>1444</v>
      </c>
      <c r="B77" s="185"/>
    </row>
    <row r="78" ht="20.1" customHeight="1" spans="1:2">
      <c r="A78" s="192" t="s">
        <v>1445</v>
      </c>
      <c r="B78" s="185"/>
    </row>
    <row r="79" ht="20.1" customHeight="1" spans="1:2">
      <c r="A79" s="192" t="s">
        <v>1446</v>
      </c>
      <c r="B79" s="185"/>
    </row>
    <row r="80" ht="20.1" customHeight="1" spans="1:2">
      <c r="A80" s="192" t="s">
        <v>1457</v>
      </c>
      <c r="B80" s="185"/>
    </row>
    <row r="81" ht="20.1" customHeight="1" spans="1:2">
      <c r="A81" s="192" t="s">
        <v>1458</v>
      </c>
      <c r="B81" s="185">
        <f>SUM(B82:B83)</f>
        <v>0</v>
      </c>
    </row>
    <row r="82" ht="20.1" customHeight="1" spans="1:2">
      <c r="A82" s="192" t="s">
        <v>1449</v>
      </c>
      <c r="B82" s="185"/>
    </row>
    <row r="83" ht="20.1" customHeight="1" spans="1:2">
      <c r="A83" s="192" t="s">
        <v>1459</v>
      </c>
      <c r="B83" s="185"/>
    </row>
    <row r="84" ht="20.1" customHeight="1" spans="1:2">
      <c r="A84" s="193" t="s">
        <v>1460</v>
      </c>
      <c r="B84" s="183">
        <f>B85+B90+B95+B100+B103</f>
        <v>0</v>
      </c>
    </row>
    <row r="85" ht="20.1" customHeight="1" spans="1:2">
      <c r="A85" s="192" t="s">
        <v>1461</v>
      </c>
      <c r="B85" s="185">
        <f>SUM(B86:B89)</f>
        <v>0</v>
      </c>
    </row>
    <row r="86" ht="20.1" customHeight="1" spans="1:2">
      <c r="A86" s="192" t="s">
        <v>1412</v>
      </c>
      <c r="B86" s="185"/>
    </row>
    <row r="87" ht="20.1" customHeight="1" spans="1:2">
      <c r="A87" s="192" t="s">
        <v>1462</v>
      </c>
      <c r="B87" s="185"/>
    </row>
    <row r="88" ht="20.1" customHeight="1" spans="1:2">
      <c r="A88" s="192" t="s">
        <v>1463</v>
      </c>
      <c r="B88" s="185"/>
    </row>
    <row r="89" ht="20.1" customHeight="1" spans="1:2">
      <c r="A89" s="192" t="s">
        <v>1464</v>
      </c>
      <c r="B89" s="185"/>
    </row>
    <row r="90" ht="20.1" customHeight="1" spans="1:2">
      <c r="A90" s="192" t="s">
        <v>1465</v>
      </c>
      <c r="B90" s="185">
        <f>SUM(B91:B94)</f>
        <v>0</v>
      </c>
    </row>
    <row r="91" ht="20.1" customHeight="1" spans="1:2">
      <c r="A91" s="192" t="s">
        <v>1412</v>
      </c>
      <c r="B91" s="185"/>
    </row>
    <row r="92" ht="20.1" customHeight="1" spans="1:2">
      <c r="A92" s="192" t="s">
        <v>1462</v>
      </c>
      <c r="B92" s="185"/>
    </row>
    <row r="93" ht="20.1" customHeight="1" spans="1:2">
      <c r="A93" s="192" t="s">
        <v>1466</v>
      </c>
      <c r="B93" s="185"/>
    </row>
    <row r="94" ht="20.1" customHeight="1" spans="1:2">
      <c r="A94" s="192" t="s">
        <v>1467</v>
      </c>
      <c r="B94" s="185"/>
    </row>
    <row r="95" ht="20.1" customHeight="1" spans="1:2">
      <c r="A95" s="192" t="s">
        <v>1468</v>
      </c>
      <c r="B95" s="185">
        <f>SUM(B96:B99)</f>
        <v>0</v>
      </c>
    </row>
    <row r="96" ht="20.1" customHeight="1" spans="1:2">
      <c r="A96" s="192" t="s">
        <v>1469</v>
      </c>
      <c r="B96" s="185"/>
    </row>
    <row r="97" ht="20.1" customHeight="1" spans="1:2">
      <c r="A97" s="192" t="s">
        <v>1470</v>
      </c>
      <c r="B97" s="185"/>
    </row>
    <row r="98" ht="20.1" customHeight="1" spans="1:2">
      <c r="A98" s="192" t="s">
        <v>1471</v>
      </c>
      <c r="B98" s="185"/>
    </row>
    <row r="99" ht="20.1" customHeight="1" spans="1:2">
      <c r="A99" s="192" t="s">
        <v>1472</v>
      </c>
      <c r="B99" s="185"/>
    </row>
    <row r="100" ht="20.1" customHeight="1" spans="1:2">
      <c r="A100" s="192" t="s">
        <v>1473</v>
      </c>
      <c r="B100" s="185">
        <f>SUM(B101:B102)</f>
        <v>0</v>
      </c>
    </row>
    <row r="101" ht="20.1" customHeight="1" spans="1:2">
      <c r="A101" s="192" t="s">
        <v>1412</v>
      </c>
      <c r="B101" s="185"/>
    </row>
    <row r="102" ht="20.1" customHeight="1" spans="1:2">
      <c r="A102" s="192" t="s">
        <v>1474</v>
      </c>
      <c r="B102" s="185"/>
    </row>
    <row r="103" ht="20.1" customHeight="1" spans="1:2">
      <c r="A103" s="192" t="s">
        <v>1475</v>
      </c>
      <c r="B103" s="185">
        <f>SUM(B104:B107)</f>
        <v>0</v>
      </c>
    </row>
    <row r="104" ht="20.1" customHeight="1" spans="1:2">
      <c r="A104" s="192" t="s">
        <v>1469</v>
      </c>
      <c r="B104" s="185"/>
    </row>
    <row r="105" ht="20.1" customHeight="1" spans="1:2">
      <c r="A105" s="192" t="s">
        <v>1470</v>
      </c>
      <c r="B105" s="185"/>
    </row>
    <row r="106" ht="20.1" customHeight="1" spans="1:2">
      <c r="A106" s="192" t="s">
        <v>1471</v>
      </c>
      <c r="B106" s="185"/>
    </row>
    <row r="107" ht="20.1" customHeight="1" spans="1:2">
      <c r="A107" s="192" t="s">
        <v>1476</v>
      </c>
      <c r="B107" s="185"/>
    </row>
    <row r="108" ht="20.1" customHeight="1" spans="1:2">
      <c r="A108" s="193" t="s">
        <v>1477</v>
      </c>
      <c r="B108" s="183">
        <f>B109+B114+B119+B124+B133+B140+B149+B152+B155+B156</f>
        <v>0</v>
      </c>
    </row>
    <row r="109" ht="20.1" customHeight="1" spans="1:2">
      <c r="A109" s="192" t="s">
        <v>1478</v>
      </c>
      <c r="B109" s="185">
        <f>SUM(B110:B113)</f>
        <v>0</v>
      </c>
    </row>
    <row r="110" ht="20.1" customHeight="1" spans="1:2">
      <c r="A110" s="192" t="s">
        <v>1479</v>
      </c>
      <c r="B110" s="185"/>
    </row>
    <row r="111" ht="20.1" customHeight="1" spans="1:2">
      <c r="A111" s="192" t="s">
        <v>1480</v>
      </c>
      <c r="B111" s="185"/>
    </row>
    <row r="112" ht="20.1" customHeight="1" spans="1:2">
      <c r="A112" s="192" t="s">
        <v>1481</v>
      </c>
      <c r="B112" s="185"/>
    </row>
    <row r="113" ht="20.1" customHeight="1" spans="1:2">
      <c r="A113" s="192" t="s">
        <v>1482</v>
      </c>
      <c r="B113" s="185"/>
    </row>
    <row r="114" ht="20.1" customHeight="1" spans="1:2">
      <c r="A114" s="192" t="s">
        <v>1483</v>
      </c>
      <c r="B114" s="185">
        <f>SUM(B115:B118)</f>
        <v>0</v>
      </c>
    </row>
    <row r="115" ht="20.1" customHeight="1" spans="1:2">
      <c r="A115" s="192" t="s">
        <v>1481</v>
      </c>
      <c r="B115" s="185"/>
    </row>
    <row r="116" ht="20.1" customHeight="1" spans="1:2">
      <c r="A116" s="192" t="s">
        <v>1484</v>
      </c>
      <c r="B116" s="185"/>
    </row>
    <row r="117" ht="20.1" customHeight="1" spans="1:2">
      <c r="A117" s="192" t="s">
        <v>1485</v>
      </c>
      <c r="B117" s="185"/>
    </row>
    <row r="118" ht="20.1" customHeight="1" spans="1:2">
      <c r="A118" s="192" t="s">
        <v>1486</v>
      </c>
      <c r="B118" s="185"/>
    </row>
    <row r="119" ht="20.1" customHeight="1" spans="1:2">
      <c r="A119" s="192" t="s">
        <v>1487</v>
      </c>
      <c r="B119" s="185">
        <f>SUM(B120:B123)</f>
        <v>0</v>
      </c>
    </row>
    <row r="120" ht="20.1" customHeight="1" spans="1:2">
      <c r="A120" s="192" t="s">
        <v>1488</v>
      </c>
      <c r="B120" s="185"/>
    </row>
    <row r="121" ht="20.1" customHeight="1" spans="1:2">
      <c r="A121" s="192" t="s">
        <v>1489</v>
      </c>
      <c r="B121" s="185"/>
    </row>
    <row r="122" ht="20.1" customHeight="1" spans="1:2">
      <c r="A122" s="192" t="s">
        <v>1490</v>
      </c>
      <c r="B122" s="185"/>
    </row>
    <row r="123" ht="20.1" customHeight="1" spans="1:2">
      <c r="A123" s="192" t="s">
        <v>1491</v>
      </c>
      <c r="B123" s="185"/>
    </row>
    <row r="124" ht="20.1" customHeight="1" spans="1:2">
      <c r="A124" s="192" t="s">
        <v>1492</v>
      </c>
      <c r="B124" s="185">
        <f>SUM(B125:B132)</f>
        <v>0</v>
      </c>
    </row>
    <row r="125" ht="20.1" customHeight="1" spans="1:2">
      <c r="A125" s="192" t="s">
        <v>1493</v>
      </c>
      <c r="B125" s="185"/>
    </row>
    <row r="126" ht="20.1" customHeight="1" spans="1:2">
      <c r="A126" s="192" t="s">
        <v>1494</v>
      </c>
      <c r="B126" s="185"/>
    </row>
    <row r="127" ht="20.1" customHeight="1" spans="1:2">
      <c r="A127" s="192" t="s">
        <v>1495</v>
      </c>
      <c r="B127" s="185"/>
    </row>
    <row r="128" ht="20.1" customHeight="1" spans="1:2">
      <c r="A128" s="192" t="s">
        <v>1496</v>
      </c>
      <c r="B128" s="185"/>
    </row>
    <row r="129" ht="20.1" customHeight="1" spans="1:2">
      <c r="A129" s="192" t="s">
        <v>1497</v>
      </c>
      <c r="B129" s="185"/>
    </row>
    <row r="130" ht="20.1" customHeight="1" spans="1:2">
      <c r="A130" s="192" t="s">
        <v>1498</v>
      </c>
      <c r="B130" s="185"/>
    </row>
    <row r="131" ht="20.1" customHeight="1" spans="1:2">
      <c r="A131" s="192" t="s">
        <v>1499</v>
      </c>
      <c r="B131" s="185"/>
    </row>
    <row r="132" ht="20.1" customHeight="1" spans="1:2">
      <c r="A132" s="192" t="s">
        <v>1500</v>
      </c>
      <c r="B132" s="185"/>
    </row>
    <row r="133" ht="20.1" customHeight="1" spans="1:2">
      <c r="A133" s="192" t="s">
        <v>1501</v>
      </c>
      <c r="B133" s="185">
        <f>SUM(B134:B139)</f>
        <v>0</v>
      </c>
    </row>
    <row r="134" ht="20.1" customHeight="1" spans="1:2">
      <c r="A134" s="192" t="s">
        <v>1502</v>
      </c>
      <c r="B134" s="185"/>
    </row>
    <row r="135" ht="20.1" customHeight="1" spans="1:2">
      <c r="A135" s="192" t="s">
        <v>1503</v>
      </c>
      <c r="B135" s="185"/>
    </row>
    <row r="136" ht="20.1" customHeight="1" spans="1:2">
      <c r="A136" s="192" t="s">
        <v>1504</v>
      </c>
      <c r="B136" s="185"/>
    </row>
    <row r="137" ht="20.1" customHeight="1" spans="1:2">
      <c r="A137" s="192" t="s">
        <v>1505</v>
      </c>
      <c r="B137" s="185"/>
    </row>
    <row r="138" ht="20.1" customHeight="1" spans="1:2">
      <c r="A138" s="192" t="s">
        <v>1506</v>
      </c>
      <c r="B138" s="185"/>
    </row>
    <row r="139" ht="20.1" customHeight="1" spans="1:2">
      <c r="A139" s="192" t="s">
        <v>1507</v>
      </c>
      <c r="B139" s="185"/>
    </row>
    <row r="140" ht="20.1" customHeight="1" spans="1:2">
      <c r="A140" s="192" t="s">
        <v>1508</v>
      </c>
      <c r="B140" s="185">
        <f>SUM(B141:B148)</f>
        <v>0</v>
      </c>
    </row>
    <row r="141" ht="20.1" customHeight="1" spans="1:2">
      <c r="A141" s="192" t="s">
        <v>1509</v>
      </c>
      <c r="B141" s="185"/>
    </row>
    <row r="142" ht="20.1" customHeight="1" spans="1:2">
      <c r="A142" s="192" t="s">
        <v>1510</v>
      </c>
      <c r="B142" s="185"/>
    </row>
    <row r="143" ht="20.1" customHeight="1" spans="1:2">
      <c r="A143" s="192" t="s">
        <v>1511</v>
      </c>
      <c r="B143" s="185"/>
    </row>
    <row r="144" ht="20.1" customHeight="1" spans="1:2">
      <c r="A144" s="192" t="s">
        <v>1512</v>
      </c>
      <c r="B144" s="185"/>
    </row>
    <row r="145" ht="20.1" customHeight="1" spans="1:2">
      <c r="A145" s="192" t="s">
        <v>1513</v>
      </c>
      <c r="B145" s="185"/>
    </row>
    <row r="146" ht="20.1" customHeight="1" spans="1:2">
      <c r="A146" s="192" t="s">
        <v>1514</v>
      </c>
      <c r="B146" s="185"/>
    </row>
    <row r="147" ht="20.1" customHeight="1" spans="1:2">
      <c r="A147" s="192" t="s">
        <v>1515</v>
      </c>
      <c r="B147" s="185"/>
    </row>
    <row r="148" ht="20.1" customHeight="1" spans="1:2">
      <c r="A148" s="192" t="s">
        <v>1516</v>
      </c>
      <c r="B148" s="185"/>
    </row>
    <row r="149" ht="20.1" customHeight="1" spans="1:2">
      <c r="A149" s="192" t="s">
        <v>1517</v>
      </c>
      <c r="B149" s="185">
        <f>SUM(B150:B151)</f>
        <v>0</v>
      </c>
    </row>
    <row r="150" ht="20.1" customHeight="1" spans="1:2">
      <c r="A150" s="192" t="s">
        <v>1479</v>
      </c>
      <c r="B150" s="185"/>
    </row>
    <row r="151" ht="20.1" customHeight="1" spans="1:2">
      <c r="A151" s="192" t="s">
        <v>1518</v>
      </c>
      <c r="B151" s="185"/>
    </row>
    <row r="152" ht="20.1" customHeight="1" spans="1:2">
      <c r="A152" s="192" t="s">
        <v>1519</v>
      </c>
      <c r="B152" s="185">
        <f>SUM(B153:B154)</f>
        <v>0</v>
      </c>
    </row>
    <row r="153" ht="20.1" customHeight="1" spans="1:2">
      <c r="A153" s="192" t="s">
        <v>1479</v>
      </c>
      <c r="B153" s="185"/>
    </row>
    <row r="154" ht="20.1" customHeight="1" spans="1:2">
      <c r="A154" s="192" t="s">
        <v>1520</v>
      </c>
      <c r="B154" s="185"/>
    </row>
    <row r="155" ht="20.1" customHeight="1" spans="1:2">
      <c r="A155" s="192" t="s">
        <v>1521</v>
      </c>
      <c r="B155" s="185"/>
    </row>
    <row r="156" ht="20.1" customHeight="1" spans="1:2">
      <c r="A156" s="192" t="s">
        <v>1522</v>
      </c>
      <c r="B156" s="185">
        <f>SUM(B157:B159)</f>
        <v>0</v>
      </c>
    </row>
    <row r="157" ht="20.1" customHeight="1" spans="1:2">
      <c r="A157" s="192" t="s">
        <v>1488</v>
      </c>
      <c r="B157" s="185"/>
    </row>
    <row r="158" ht="20.1" customHeight="1" spans="1:2">
      <c r="A158" s="192" t="s">
        <v>1490</v>
      </c>
      <c r="B158" s="185"/>
    </row>
    <row r="159" ht="20.1" customHeight="1" spans="1:2">
      <c r="A159" s="192" t="s">
        <v>1523</v>
      </c>
      <c r="B159" s="185"/>
    </row>
    <row r="160" ht="20.1" customHeight="1" spans="1:2">
      <c r="A160" s="193" t="s">
        <v>1524</v>
      </c>
      <c r="B160" s="183">
        <f>B161</f>
        <v>0</v>
      </c>
    </row>
    <row r="161" ht="20.1" customHeight="1" spans="1:2">
      <c r="A161" s="192" t="s">
        <v>1525</v>
      </c>
      <c r="B161" s="185">
        <f>SUM(B162:B163)</f>
        <v>0</v>
      </c>
    </row>
    <row r="162" ht="20.1" customHeight="1" spans="1:2">
      <c r="A162" s="192" t="s">
        <v>1526</v>
      </c>
      <c r="B162" s="185"/>
    </row>
    <row r="163" ht="20.1" customHeight="1" spans="1:2">
      <c r="A163" s="192" t="s">
        <v>1527</v>
      </c>
      <c r="B163" s="185"/>
    </row>
    <row r="164" ht="20.1" customHeight="1" spans="1:2">
      <c r="A164" s="193" t="s">
        <v>1528</v>
      </c>
      <c r="B164" s="183">
        <f>B165+B166+B175</f>
        <v>132</v>
      </c>
    </row>
    <row r="165" ht="20.1" customHeight="1" spans="1:2">
      <c r="A165" s="192" t="s">
        <v>1529</v>
      </c>
      <c r="B165" s="185">
        <v>22</v>
      </c>
    </row>
    <row r="166" ht="20.1" customHeight="1" spans="1:2">
      <c r="A166" s="192" t="s">
        <v>1530</v>
      </c>
      <c r="B166" s="185">
        <f>SUM(B167:B174)</f>
        <v>0</v>
      </c>
    </row>
    <row r="167" ht="20.1" customHeight="1" spans="1:2">
      <c r="A167" s="192" t="s">
        <v>1531</v>
      </c>
      <c r="B167" s="185"/>
    </row>
    <row r="168" ht="20.1" customHeight="1" spans="1:2">
      <c r="A168" s="192" t="s">
        <v>1532</v>
      </c>
      <c r="B168" s="185"/>
    </row>
    <row r="169" ht="20.1" customHeight="1" spans="1:2">
      <c r="A169" s="192" t="s">
        <v>1533</v>
      </c>
      <c r="B169" s="185"/>
    </row>
    <row r="170" ht="20.1" customHeight="1" spans="1:2">
      <c r="A170" s="192" t="s">
        <v>1534</v>
      </c>
      <c r="B170" s="185"/>
    </row>
    <row r="171" ht="20.1" customHeight="1" spans="1:2">
      <c r="A171" s="192" t="s">
        <v>1535</v>
      </c>
      <c r="B171" s="185"/>
    </row>
    <row r="172" ht="20.1" customHeight="1" spans="1:2">
      <c r="A172" s="192" t="s">
        <v>1536</v>
      </c>
      <c r="B172" s="185"/>
    </row>
    <row r="173" ht="20.1" customHeight="1" spans="1:2">
      <c r="A173" s="192" t="s">
        <v>1537</v>
      </c>
      <c r="B173" s="185"/>
    </row>
    <row r="174" ht="20.1" customHeight="1" spans="1:2">
      <c r="A174" s="192" t="s">
        <v>1538</v>
      </c>
      <c r="B174" s="185"/>
    </row>
    <row r="175" ht="20.1" customHeight="1" spans="1:2">
      <c r="A175" s="192" t="s">
        <v>1539</v>
      </c>
      <c r="B175" s="185">
        <f>SUM(B176:B185)</f>
        <v>110</v>
      </c>
    </row>
    <row r="176" ht="20.1" customHeight="1" spans="1:2">
      <c r="A176" s="192" t="s">
        <v>1540</v>
      </c>
      <c r="B176" s="185"/>
    </row>
    <row r="177" ht="20.1" customHeight="1" spans="1:2">
      <c r="A177" s="192" t="s">
        <v>1541</v>
      </c>
      <c r="B177" s="185"/>
    </row>
    <row r="178" ht="20.1" customHeight="1" spans="1:2">
      <c r="A178" s="192" t="s">
        <v>1542</v>
      </c>
      <c r="B178" s="185"/>
    </row>
    <row r="179" ht="20.1" customHeight="1" spans="1:2">
      <c r="A179" s="192" t="s">
        <v>1543</v>
      </c>
      <c r="B179" s="185"/>
    </row>
    <row r="180" ht="20.1" customHeight="1" spans="1:2">
      <c r="A180" s="192" t="s">
        <v>1544</v>
      </c>
      <c r="B180" s="185"/>
    </row>
    <row r="181" ht="20.1" customHeight="1" spans="1:2">
      <c r="A181" s="192" t="s">
        <v>1545</v>
      </c>
      <c r="B181" s="185"/>
    </row>
    <row r="182" ht="20.1" customHeight="1" spans="1:2">
      <c r="A182" s="192" t="s">
        <v>1546</v>
      </c>
      <c r="B182" s="185"/>
    </row>
    <row r="183" ht="20.1" customHeight="1" spans="1:2">
      <c r="A183" s="192" t="s">
        <v>1547</v>
      </c>
      <c r="B183" s="185"/>
    </row>
    <row r="184" ht="20.1" customHeight="1" spans="1:2">
      <c r="A184" s="192" t="s">
        <v>1548</v>
      </c>
      <c r="B184" s="185"/>
    </row>
    <row r="185" ht="20.1" customHeight="1" spans="1:2">
      <c r="A185" s="192" t="s">
        <v>1549</v>
      </c>
      <c r="B185" s="185">
        <v>110</v>
      </c>
    </row>
    <row r="186" ht="20.1" customHeight="1" spans="1:2">
      <c r="A186" s="193" t="s">
        <v>1550</v>
      </c>
      <c r="B186" s="183">
        <f>SUM(B187:B192)</f>
        <v>1050</v>
      </c>
    </row>
    <row r="187" ht="20.1" customHeight="1" spans="1:2">
      <c r="A187" s="192" t="s">
        <v>1551</v>
      </c>
      <c r="B187" s="185"/>
    </row>
    <row r="188" ht="20.1" customHeight="1" spans="1:2">
      <c r="A188" s="192" t="s">
        <v>1552</v>
      </c>
      <c r="B188" s="185">
        <v>1050</v>
      </c>
    </row>
    <row r="189" ht="20.1" customHeight="1" spans="1:2">
      <c r="A189" s="192" t="s">
        <v>1553</v>
      </c>
      <c r="B189" s="185"/>
    </row>
    <row r="190" ht="20.1" customHeight="1" spans="1:2">
      <c r="A190" s="192" t="s">
        <v>1554</v>
      </c>
      <c r="B190" s="185"/>
    </row>
    <row r="191" ht="20.1" customHeight="1" spans="1:2">
      <c r="A191" s="192" t="s">
        <v>1555</v>
      </c>
      <c r="B191" s="185"/>
    </row>
    <row r="192" ht="20.1" customHeight="1" spans="1:2">
      <c r="A192" s="192" t="s">
        <v>1556</v>
      </c>
      <c r="B192" s="185"/>
    </row>
    <row r="193" ht="20.1" customHeight="1" spans="1:2">
      <c r="A193" s="193" t="s">
        <v>1557</v>
      </c>
      <c r="B193" s="183">
        <f>SUM(B194:B199)</f>
        <v>0</v>
      </c>
    </row>
    <row r="194" ht="20.1" customHeight="1" spans="1:2">
      <c r="A194" s="192" t="s">
        <v>1558</v>
      </c>
      <c r="B194" s="185"/>
    </row>
    <row r="195" ht="20.1" customHeight="1" spans="1:2">
      <c r="A195" s="192" t="s">
        <v>1559</v>
      </c>
      <c r="B195" s="185"/>
    </row>
    <row r="196" ht="20.1" customHeight="1" spans="1:2">
      <c r="A196" s="192" t="s">
        <v>1553</v>
      </c>
      <c r="B196" s="185"/>
    </row>
    <row r="197" ht="20.1" customHeight="1" spans="1:2">
      <c r="A197" s="192" t="s">
        <v>1554</v>
      </c>
      <c r="B197" s="185"/>
    </row>
    <row r="198" ht="20.1" customHeight="1" spans="1:2">
      <c r="A198" s="192" t="s">
        <v>1560</v>
      </c>
      <c r="B198" s="185"/>
    </row>
    <row r="199" ht="20.1" customHeight="1" spans="1:2">
      <c r="A199" s="192" t="s">
        <v>1561</v>
      </c>
      <c r="B199" s="185"/>
    </row>
    <row r="200" ht="20.1" customHeight="1" spans="1:2">
      <c r="A200" s="192"/>
      <c r="B200" s="185"/>
    </row>
    <row r="201" ht="20.1" customHeight="1" spans="1:2">
      <c r="A201" s="181" t="s">
        <v>1108</v>
      </c>
      <c r="B201" s="181">
        <f>B6+B19+B31+B38+B84+B109+B160+B164+B186+B193</f>
        <v>106890</v>
      </c>
    </row>
    <row r="202" ht="20.1" customHeight="1" spans="1:2">
      <c r="A202" s="192" t="s">
        <v>1145</v>
      </c>
      <c r="B202" s="185">
        <f>B203+B206+B207+B208+B209</f>
        <v>8017</v>
      </c>
    </row>
    <row r="203" ht="20.1" customHeight="1" spans="1:2">
      <c r="A203" s="192" t="s">
        <v>1562</v>
      </c>
      <c r="B203" s="185">
        <f>B204+B205</f>
        <v>17</v>
      </c>
    </row>
    <row r="204" ht="20.1" customHeight="1" spans="1:2">
      <c r="A204" s="192" t="s">
        <v>1563</v>
      </c>
      <c r="B204" s="185"/>
    </row>
    <row r="205" ht="20.1" customHeight="1" spans="1:2">
      <c r="A205" s="192" t="s">
        <v>1564</v>
      </c>
      <c r="B205" s="185">
        <v>17</v>
      </c>
    </row>
    <row r="206" ht="20.1" customHeight="1" spans="1:2">
      <c r="A206" s="192" t="s">
        <v>1565</v>
      </c>
      <c r="B206" s="185">
        <v>8000</v>
      </c>
    </row>
    <row r="207" ht="20.1" customHeight="1" spans="1:2">
      <c r="A207" s="192" t="s">
        <v>1566</v>
      </c>
      <c r="B207" s="185"/>
    </row>
    <row r="208" ht="20.1" customHeight="1" spans="1:2">
      <c r="A208" s="192" t="s">
        <v>1567</v>
      </c>
      <c r="B208" s="185"/>
    </row>
    <row r="209" ht="20.1" customHeight="1" spans="1:2">
      <c r="A209" s="192" t="s">
        <v>1568</v>
      </c>
      <c r="B209" s="185"/>
    </row>
    <row r="210" ht="20.1" customHeight="1" spans="1:2">
      <c r="A210" s="192"/>
      <c r="B210" s="185"/>
    </row>
    <row r="211" ht="20.1" customHeight="1" spans="1:2">
      <c r="A211" s="192"/>
      <c r="B211" s="185"/>
    </row>
    <row r="212" ht="20.1" customHeight="1" spans="1:2">
      <c r="A212" s="192"/>
      <c r="B212" s="185"/>
    </row>
    <row r="213" ht="20.1" customHeight="1" spans="1:2">
      <c r="A213" s="192"/>
      <c r="B213" s="185"/>
    </row>
    <row r="214" ht="20.1" customHeight="1" spans="1:2">
      <c r="A214" s="181" t="s">
        <v>1233</v>
      </c>
      <c r="B214" s="181">
        <f>B201+B202</f>
        <v>114907</v>
      </c>
    </row>
    <row r="218" spans="2:2">
      <c r="B218" s="174">
        <f>表11.政府性基金预算收入表!B46-B214</f>
        <v>0</v>
      </c>
    </row>
  </sheetData>
  <mergeCells count="2">
    <mergeCell ref="A2:B2"/>
    <mergeCell ref="A3:B3"/>
  </mergeCells>
  <printOptions horizontalCentered="1"/>
  <pageMargins left="0.747916666666667" right="0.747916666666667" top="0.786805555555556" bottom="0.708333333333333"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3" sqref="A3:B3"/>
    </sheetView>
  </sheetViews>
  <sheetFormatPr defaultColWidth="9" defaultRowHeight="15" outlineLevelCol="1"/>
  <cols>
    <col min="1" max="1" width="26" style="41" customWidth="1"/>
    <col min="2" max="2" width="32.625" style="44" customWidth="1"/>
    <col min="3" max="16384" width="9" style="41"/>
  </cols>
  <sheetData>
    <row r="1" ht="22.15" customHeight="1" spans="1:1">
      <c r="A1" s="42" t="s">
        <v>1572</v>
      </c>
    </row>
    <row r="2" ht="26.45" customHeight="1" spans="1:2">
      <c r="A2" s="156" t="s">
        <v>1573</v>
      </c>
      <c r="B2" s="156"/>
    </row>
    <row r="3" ht="26.45" customHeight="1" spans="1:2">
      <c r="A3" s="157" t="s">
        <v>1293</v>
      </c>
      <c r="B3" s="157"/>
    </row>
    <row r="4" ht="21" customHeight="1" spans="1:2">
      <c r="A4" s="158"/>
      <c r="B4" s="159" t="s">
        <v>1139</v>
      </c>
    </row>
    <row r="5" ht="15.75" spans="1:2">
      <c r="A5" s="166" t="s">
        <v>1574</v>
      </c>
      <c r="B5" s="167" t="s">
        <v>1575</v>
      </c>
    </row>
    <row r="6" ht="15.75" spans="1:2">
      <c r="A6" s="166"/>
      <c r="B6" s="167"/>
    </row>
    <row r="7" ht="30" customHeight="1" spans="1:2">
      <c r="A7" s="168"/>
      <c r="B7" s="169"/>
    </row>
    <row r="8" ht="30" customHeight="1" spans="1:2">
      <c r="A8" s="168"/>
      <c r="B8" s="169"/>
    </row>
    <row r="9" ht="30" customHeight="1" spans="1:2">
      <c r="A9" s="168"/>
      <c r="B9" s="169"/>
    </row>
    <row r="10" ht="30" customHeight="1" spans="1:2">
      <c r="A10" s="170"/>
      <c r="B10" s="171"/>
    </row>
    <row r="11" ht="30" customHeight="1" spans="1:2">
      <c r="A11" s="164"/>
      <c r="B11" s="165"/>
    </row>
  </sheetData>
  <mergeCells count="4">
    <mergeCell ref="A2:B2"/>
    <mergeCell ref="A3:B3"/>
    <mergeCell ref="A5:A6"/>
    <mergeCell ref="B5:B6"/>
  </mergeCells>
  <printOptions horizontalCentered="1"/>
  <pageMargins left="0.747916666666667" right="0.747916666666667" top="0.786805555555556" bottom="0.708333333333333"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3" sqref="A3:B3"/>
    </sheetView>
  </sheetViews>
  <sheetFormatPr defaultColWidth="9" defaultRowHeight="15" outlineLevelCol="1"/>
  <cols>
    <col min="1" max="1" width="26" style="41" customWidth="1"/>
    <col min="2" max="2" width="34.875" style="44" customWidth="1"/>
    <col min="3" max="16384" width="9" style="41"/>
  </cols>
  <sheetData>
    <row r="1" ht="22.15" customHeight="1" spans="1:1">
      <c r="A1" s="42" t="s">
        <v>1576</v>
      </c>
    </row>
    <row r="2" ht="26.45" customHeight="1" spans="1:2">
      <c r="A2" s="156" t="s">
        <v>1577</v>
      </c>
      <c r="B2" s="156"/>
    </row>
    <row r="3" ht="26.45" customHeight="1" spans="1:2">
      <c r="A3" s="157" t="s">
        <v>1293</v>
      </c>
      <c r="B3" s="157"/>
    </row>
    <row r="4" ht="21" customHeight="1" spans="1:2">
      <c r="A4" s="158"/>
      <c r="B4" s="159" t="s">
        <v>1139</v>
      </c>
    </row>
    <row r="5" spans="1:2">
      <c r="A5" s="160" t="s">
        <v>1345</v>
      </c>
      <c r="B5" s="161" t="s">
        <v>1295</v>
      </c>
    </row>
    <row r="6" spans="1:2">
      <c r="A6" s="160"/>
      <c r="B6" s="161"/>
    </row>
    <row r="7" ht="30" customHeight="1" spans="1:2">
      <c r="A7" s="162"/>
      <c r="B7" s="163"/>
    </row>
    <row r="8" ht="30" customHeight="1" spans="1:2">
      <c r="A8" s="162"/>
      <c r="B8" s="163"/>
    </row>
    <row r="9" ht="30" customHeight="1" spans="1:2">
      <c r="A9" s="162"/>
      <c r="B9" s="163"/>
    </row>
    <row r="10" ht="30" customHeight="1" spans="1:2">
      <c r="A10" s="162"/>
      <c r="B10" s="163"/>
    </row>
    <row r="11" ht="30" customHeight="1" spans="1:2">
      <c r="A11" s="164"/>
      <c r="B11" s="165"/>
    </row>
  </sheetData>
  <mergeCells count="4">
    <mergeCell ref="A2:B2"/>
    <mergeCell ref="A3:B3"/>
    <mergeCell ref="A5:A6"/>
    <mergeCell ref="B5:B6"/>
  </mergeCells>
  <printOptions horizontalCentered="1"/>
  <pageMargins left="0.747916666666667" right="0.747916666666667" top="0.786805555555556" bottom="0.708333333333333"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A2" sqref="A2"/>
    </sheetView>
  </sheetViews>
  <sheetFormatPr defaultColWidth="10" defaultRowHeight="14" outlineLevelRow="4" outlineLevelCol="6"/>
  <cols>
    <col min="1" max="1" width="17.775" style="146" customWidth="1"/>
    <col min="2" max="7" width="24.3333333333333" style="146" customWidth="1"/>
    <col min="8" max="8" width="9.76666666666667" style="146" customWidth="1"/>
    <col min="9" max="16384" width="10" style="146"/>
  </cols>
  <sheetData>
    <row r="1" s="146" customFormat="1" ht="19.55" customHeight="1" spans="1:7">
      <c r="A1" s="147" t="s">
        <v>1578</v>
      </c>
      <c r="B1" s="147"/>
      <c r="C1" s="147"/>
      <c r="D1" s="147"/>
      <c r="E1" s="147"/>
      <c r="F1" s="147"/>
      <c r="G1" s="147"/>
    </row>
    <row r="2" s="146" customFormat="1" ht="22.6" customHeight="1" spans="1:7">
      <c r="A2" s="148" t="s">
        <v>1348</v>
      </c>
      <c r="B2" s="148"/>
      <c r="C2" s="148"/>
      <c r="D2" s="148"/>
      <c r="E2" s="149"/>
      <c r="F2" s="150"/>
      <c r="G2" s="151" t="s">
        <v>1349</v>
      </c>
    </row>
    <row r="3" s="146" customFormat="1" ht="39" customHeight="1" spans="1:7">
      <c r="A3" s="152" t="s">
        <v>1350</v>
      </c>
      <c r="B3" s="153" t="s">
        <v>1351</v>
      </c>
      <c r="C3" s="153" t="s">
        <v>1352</v>
      </c>
      <c r="D3" s="153" t="s">
        <v>1353</v>
      </c>
      <c r="E3" s="153" t="s">
        <v>1354</v>
      </c>
      <c r="F3" s="153" t="s">
        <v>1355</v>
      </c>
      <c r="G3" s="153" t="s">
        <v>1356</v>
      </c>
    </row>
    <row r="4" s="146" customFormat="1" ht="31" customHeight="1" spans="1:7">
      <c r="A4" s="152"/>
      <c r="B4" s="153" t="s">
        <v>1579</v>
      </c>
      <c r="C4" s="153" t="s">
        <v>1580</v>
      </c>
      <c r="D4" s="153" t="s">
        <v>1579</v>
      </c>
      <c r="E4" s="153" t="s">
        <v>1579</v>
      </c>
      <c r="F4" s="153" t="s">
        <v>1580</v>
      </c>
      <c r="G4" s="153" t="s">
        <v>1579</v>
      </c>
    </row>
    <row r="5" s="146" customFormat="1" ht="31" customHeight="1" spans="1:7">
      <c r="A5" s="154" t="s">
        <v>1357</v>
      </c>
      <c r="B5" s="155">
        <v>7.2</v>
      </c>
      <c r="C5" s="155">
        <v>5.65</v>
      </c>
      <c r="D5" s="155">
        <f>B5-C5</f>
        <v>1.55</v>
      </c>
      <c r="E5" s="155">
        <v>5.65</v>
      </c>
      <c r="F5" s="155">
        <v>3.28</v>
      </c>
      <c r="G5" s="155">
        <f>E5-F5</f>
        <v>2.37</v>
      </c>
    </row>
  </sheetData>
  <mergeCells count="2">
    <mergeCell ref="A1:G1"/>
    <mergeCell ref="A3:A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view="pageBreakPreview" zoomScaleNormal="100" workbookViewId="0">
      <selection activeCell="B9" sqref="B9"/>
    </sheetView>
  </sheetViews>
  <sheetFormatPr defaultColWidth="9" defaultRowHeight="15" outlineLevelCol="2"/>
  <cols>
    <col min="1" max="1" width="41.75" style="117" customWidth="1"/>
    <col min="2" max="2" width="17.5" style="118" customWidth="1"/>
    <col min="3" max="3" width="9" style="119"/>
    <col min="4" max="16384" width="9" style="117"/>
  </cols>
  <sheetData>
    <row r="1" ht="18" customHeight="1" spans="1:1">
      <c r="A1" s="116" t="s">
        <v>1581</v>
      </c>
    </row>
    <row r="2" ht="27" customHeight="1" spans="1:2">
      <c r="A2" s="120" t="s">
        <v>1582</v>
      </c>
      <c r="B2" s="120"/>
    </row>
    <row r="3" s="114" customFormat="1" ht="24" customHeight="1" spans="1:3">
      <c r="A3" s="137"/>
      <c r="C3" s="122"/>
    </row>
    <row r="4" s="115" customFormat="1" ht="20.1" customHeight="1" spans="1:3">
      <c r="A4" s="123" t="s">
        <v>1574</v>
      </c>
      <c r="B4" s="124" t="s">
        <v>39</v>
      </c>
      <c r="C4" s="125"/>
    </row>
    <row r="5" s="116" customFormat="1" ht="21.95" customHeight="1" spans="1:3">
      <c r="A5" s="133" t="s">
        <v>1583</v>
      </c>
      <c r="B5" s="134">
        <v>783</v>
      </c>
      <c r="C5" s="128"/>
    </row>
    <row r="6" s="116" customFormat="1" ht="20.1" customHeight="1" spans="1:3">
      <c r="A6" s="133" t="s">
        <v>1584</v>
      </c>
      <c r="B6" s="138">
        <v>5030</v>
      </c>
      <c r="C6" s="128"/>
    </row>
    <row r="7" s="116" customFormat="1" ht="20.1" customHeight="1" spans="1:3">
      <c r="A7" s="133" t="s">
        <v>1585</v>
      </c>
      <c r="B7" s="139"/>
      <c r="C7" s="128"/>
    </row>
    <row r="8" s="116" customFormat="1" ht="27.75" customHeight="1" spans="1:3">
      <c r="A8" s="133" t="s">
        <v>1586</v>
      </c>
      <c r="B8" s="139">
        <v>4880</v>
      </c>
      <c r="C8" s="128"/>
    </row>
    <row r="9" s="116" customFormat="1" ht="37.5" customHeight="1" spans="1:3">
      <c r="A9" s="133" t="s">
        <v>1587</v>
      </c>
      <c r="B9" s="139">
        <v>150</v>
      </c>
      <c r="C9" s="128"/>
    </row>
    <row r="10" s="116" customFormat="1" ht="37.5" customHeight="1" spans="1:3">
      <c r="A10" s="133" t="s">
        <v>1588</v>
      </c>
      <c r="B10" s="139"/>
      <c r="C10" s="128"/>
    </row>
    <row r="11" s="116" customFormat="1" ht="33" customHeight="1" spans="1:3">
      <c r="A11" s="133" t="s">
        <v>1589</v>
      </c>
      <c r="B11" s="139"/>
      <c r="C11" s="128"/>
    </row>
    <row r="12" s="116" customFormat="1" ht="20.1" customHeight="1" spans="1:3">
      <c r="A12" s="133" t="s">
        <v>1590</v>
      </c>
      <c r="B12" s="139"/>
      <c r="C12" s="128"/>
    </row>
    <row r="13" s="116" customFormat="1" ht="30" customHeight="1" spans="1:3">
      <c r="A13" s="133" t="s">
        <v>1591</v>
      </c>
      <c r="B13" s="139"/>
      <c r="C13" s="128"/>
    </row>
    <row r="14" s="116" customFormat="1" ht="30.75" customHeight="1" spans="1:3">
      <c r="A14" s="64" t="s">
        <v>1592</v>
      </c>
      <c r="B14" s="139"/>
      <c r="C14" s="128"/>
    </row>
    <row r="15" s="116" customFormat="1" ht="20.1" customHeight="1" spans="1:3">
      <c r="A15" s="133" t="s">
        <v>1593</v>
      </c>
      <c r="B15" s="139"/>
      <c r="C15" s="128"/>
    </row>
    <row r="16" s="116" customFormat="1" ht="27" customHeight="1" spans="1:3">
      <c r="A16" s="133" t="s">
        <v>1594</v>
      </c>
      <c r="B16" s="139"/>
      <c r="C16" s="128"/>
    </row>
    <row r="17" s="116" customFormat="1" ht="20.1" customHeight="1" spans="1:3">
      <c r="A17" s="133" t="s">
        <v>1595</v>
      </c>
      <c r="B17" s="140"/>
      <c r="C17" s="128"/>
    </row>
    <row r="18" s="116" customFormat="1" ht="20.1" customHeight="1" spans="1:3">
      <c r="A18" s="133" t="s">
        <v>1596</v>
      </c>
      <c r="B18" s="140"/>
      <c r="C18" s="128"/>
    </row>
    <row r="19" s="116" customFormat="1" ht="39" customHeight="1" spans="1:3">
      <c r="A19" s="133" t="s">
        <v>1597</v>
      </c>
      <c r="B19" s="131"/>
      <c r="C19" s="128"/>
    </row>
    <row r="20" s="116" customFormat="1" ht="20.1" customHeight="1" spans="1:3">
      <c r="A20" s="141" t="s">
        <v>1598</v>
      </c>
      <c r="B20" s="134"/>
      <c r="C20" s="128"/>
    </row>
    <row r="21" s="116" customFormat="1" ht="20.1" customHeight="1" spans="1:3">
      <c r="A21" s="133"/>
      <c r="B21" s="142"/>
      <c r="C21" s="128"/>
    </row>
    <row r="22" s="116" customFormat="1" ht="20.1" customHeight="1" spans="1:3">
      <c r="A22" s="133"/>
      <c r="B22" s="142"/>
      <c r="C22" s="128"/>
    </row>
    <row r="23" s="116" customFormat="1" ht="20.1" customHeight="1" spans="1:3">
      <c r="A23" s="133"/>
      <c r="B23" s="142"/>
      <c r="C23" s="128"/>
    </row>
    <row r="24" s="116" customFormat="1" ht="20.1" customHeight="1" spans="1:3">
      <c r="A24" s="133"/>
      <c r="B24" s="142"/>
      <c r="C24" s="128"/>
    </row>
    <row r="25" s="116" customFormat="1" ht="20.1" customHeight="1" spans="1:3">
      <c r="A25" s="143"/>
      <c r="B25" s="142"/>
      <c r="C25" s="128"/>
    </row>
    <row r="26" s="116" customFormat="1" ht="20.1" customHeight="1" spans="1:3">
      <c r="A26" s="133"/>
      <c r="B26" s="142"/>
      <c r="C26" s="128"/>
    </row>
    <row r="27" ht="20.1" customHeight="1" spans="1:2">
      <c r="A27" s="133"/>
      <c r="B27" s="142"/>
    </row>
    <row r="28" ht="20.1" customHeight="1" spans="1:2">
      <c r="A28" s="133"/>
      <c r="B28" s="142"/>
    </row>
    <row r="29" ht="20.1" customHeight="1" spans="1:2">
      <c r="A29" s="133"/>
      <c r="B29" s="142"/>
    </row>
    <row r="30" ht="20.1" customHeight="1" spans="1:2">
      <c r="A30" s="144" t="s">
        <v>1232</v>
      </c>
      <c r="B30" s="145">
        <f>SUM(B5+B6)</f>
        <v>5813</v>
      </c>
    </row>
    <row r="31" ht="20.1" customHeight="1" spans="1:2">
      <c r="A31" s="135"/>
      <c r="B31" s="136"/>
    </row>
    <row r="32" ht="20.1" customHeight="1" spans="1:2">
      <c r="A32" s="135"/>
      <c r="B32" s="136"/>
    </row>
    <row r="33" ht="20.1" customHeight="1" spans="1:2">
      <c r="A33" s="135"/>
      <c r="B33" s="136"/>
    </row>
    <row r="34" ht="20.1" customHeight="1" spans="1:2">
      <c r="A34" s="135"/>
      <c r="B34" s="136"/>
    </row>
    <row r="35" ht="20.1" customHeight="1" spans="1:2">
      <c r="A35" s="135"/>
      <c r="B35" s="136"/>
    </row>
    <row r="36" ht="20.1" customHeight="1" spans="1:2">
      <c r="A36" s="135"/>
      <c r="B36" s="136"/>
    </row>
    <row r="37" ht="20.1" customHeight="1" spans="1:2">
      <c r="A37" s="135"/>
      <c r="B37" s="136"/>
    </row>
    <row r="38" ht="20.1" customHeight="1" spans="1:2">
      <c r="A38" s="135"/>
      <c r="B38" s="136"/>
    </row>
    <row r="39" ht="20.1" customHeight="1" spans="1:2">
      <c r="A39" s="135"/>
      <c r="B39" s="136"/>
    </row>
    <row r="40" ht="20.1" customHeight="1" spans="1:2">
      <c r="A40" s="135"/>
      <c r="B40" s="136"/>
    </row>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mergeCells count="1">
    <mergeCell ref="A2:B2"/>
  </mergeCells>
  <printOptions horizontalCentered="1"/>
  <pageMargins left="0.393055555555556" right="0.393055555555556" top="0.786805555555556" bottom="0.708333333333333" header="0.236111111111111" footer="0"/>
  <pageSetup paperSize="9" scale="9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view="pageBreakPreview" zoomScaleNormal="100" workbookViewId="0">
      <selection activeCell="A2" sqref="A2:B2"/>
    </sheetView>
  </sheetViews>
  <sheetFormatPr defaultColWidth="9" defaultRowHeight="15" outlineLevelCol="2"/>
  <cols>
    <col min="1" max="1" width="38.875" style="117" customWidth="1"/>
    <col min="2" max="2" width="22" style="118" customWidth="1"/>
    <col min="3" max="3" width="9" style="119"/>
    <col min="4" max="16384" width="9" style="117"/>
  </cols>
  <sheetData>
    <row r="1" ht="18" customHeight="1" spans="1:1">
      <c r="A1" s="116" t="s">
        <v>1599</v>
      </c>
    </row>
    <row r="2" ht="27" customHeight="1" spans="1:2">
      <c r="A2" s="120" t="s">
        <v>1600</v>
      </c>
      <c r="B2" s="120"/>
    </row>
    <row r="3" s="114" customFormat="1" ht="24" customHeight="1" spans="1:3">
      <c r="A3" s="121"/>
      <c r="C3" s="122"/>
    </row>
    <row r="4" s="115" customFormat="1" ht="25" customHeight="1" spans="1:3">
      <c r="A4" s="123" t="s">
        <v>1574</v>
      </c>
      <c r="B4" s="124" t="s">
        <v>39</v>
      </c>
      <c r="C4" s="125"/>
    </row>
    <row r="5" s="116" customFormat="1" ht="25" customHeight="1" spans="1:3">
      <c r="A5" s="126" t="s">
        <v>1601</v>
      </c>
      <c r="B5" s="127">
        <f>SUM(B6+B11+B15+B17+B25)</f>
        <v>5813</v>
      </c>
      <c r="C5" s="128"/>
    </row>
    <row r="6" s="116" customFormat="1" ht="25" customHeight="1" spans="1:3">
      <c r="A6" s="129" t="s">
        <v>1602</v>
      </c>
      <c r="B6" s="127">
        <f>B7+B8+B9+B10</f>
        <v>4463</v>
      </c>
      <c r="C6" s="128"/>
    </row>
    <row r="7" s="116" customFormat="1" ht="25" customHeight="1" spans="1:3">
      <c r="A7" s="130" t="s">
        <v>1603</v>
      </c>
      <c r="B7" s="131"/>
      <c r="C7" s="128"/>
    </row>
    <row r="8" s="116" customFormat="1" ht="25" customHeight="1" spans="1:3">
      <c r="A8" s="130" t="s">
        <v>1604</v>
      </c>
      <c r="B8" s="131"/>
      <c r="C8" s="128"/>
    </row>
    <row r="9" s="116" customFormat="1" ht="25" customHeight="1" spans="1:3">
      <c r="A9" s="130" t="s">
        <v>1605</v>
      </c>
      <c r="B9" s="131"/>
      <c r="C9" s="128"/>
    </row>
    <row r="10" s="116" customFormat="1" ht="25" customHeight="1" spans="1:3">
      <c r="A10" s="130" t="s">
        <v>1606</v>
      </c>
      <c r="B10" s="131">
        <v>4463</v>
      </c>
      <c r="C10" s="128"/>
    </row>
    <row r="11" s="116" customFormat="1" ht="25" customHeight="1" spans="1:3">
      <c r="A11" s="129" t="s">
        <v>1607</v>
      </c>
      <c r="B11" s="127">
        <f>B12+B13+B14</f>
        <v>150</v>
      </c>
      <c r="C11" s="128"/>
    </row>
    <row r="12" s="116" customFormat="1" ht="25" customHeight="1" spans="1:3">
      <c r="A12" s="130" t="s">
        <v>1608</v>
      </c>
      <c r="B12" s="131"/>
      <c r="C12" s="128"/>
    </row>
    <row r="13" s="116" customFormat="1" ht="25" customHeight="1" spans="1:3">
      <c r="A13" s="130" t="s">
        <v>1609</v>
      </c>
      <c r="B13" s="131">
        <v>150</v>
      </c>
      <c r="C13" s="128"/>
    </row>
    <row r="14" s="116" customFormat="1" ht="25" customHeight="1" spans="1:3">
      <c r="A14" s="130" t="s">
        <v>1610</v>
      </c>
      <c r="B14" s="131"/>
      <c r="C14" s="128"/>
    </row>
    <row r="15" s="116" customFormat="1" ht="25" customHeight="1" spans="1:3">
      <c r="A15" s="129" t="s">
        <v>1611</v>
      </c>
      <c r="B15" s="127"/>
      <c r="C15" s="128"/>
    </row>
    <row r="16" s="116" customFormat="1" ht="25" customHeight="1" spans="1:3">
      <c r="A16" s="130"/>
      <c r="B16" s="131"/>
      <c r="C16" s="128"/>
    </row>
    <row r="17" s="116" customFormat="1" ht="25" customHeight="1" spans="1:3">
      <c r="A17" s="129" t="s">
        <v>1612</v>
      </c>
      <c r="B17" s="127">
        <f>B18+B19+B20+B21+B22</f>
        <v>1200</v>
      </c>
      <c r="C17" s="128"/>
    </row>
    <row r="18" s="116" customFormat="1" ht="25" customHeight="1" spans="1:3">
      <c r="A18" s="130" t="s">
        <v>1613</v>
      </c>
      <c r="B18" s="131"/>
      <c r="C18" s="128"/>
    </row>
    <row r="19" s="116" customFormat="1" ht="42" customHeight="1" spans="1:3">
      <c r="A19" s="130" t="s">
        <v>1614</v>
      </c>
      <c r="B19" s="131"/>
      <c r="C19" s="128"/>
    </row>
    <row r="20" s="116" customFormat="1" ht="25" customHeight="1" spans="1:3">
      <c r="A20" s="130" t="s">
        <v>1615</v>
      </c>
      <c r="B20" s="131"/>
      <c r="C20" s="128"/>
    </row>
    <row r="21" s="116" customFormat="1" ht="25" customHeight="1" spans="1:3">
      <c r="A21" s="130" t="s">
        <v>1616</v>
      </c>
      <c r="B21" s="131"/>
      <c r="C21" s="128"/>
    </row>
    <row r="22" s="116" customFormat="1" ht="25" customHeight="1" spans="1:3">
      <c r="A22" s="132" t="s">
        <v>1617</v>
      </c>
      <c r="B22" s="131">
        <v>1200</v>
      </c>
      <c r="C22" s="128"/>
    </row>
    <row r="23" s="116" customFormat="1" ht="25" customHeight="1" spans="1:3">
      <c r="A23" s="133" t="s">
        <v>1618</v>
      </c>
      <c r="B23" s="134"/>
      <c r="C23" s="128"/>
    </row>
    <row r="24" s="116" customFormat="1" ht="25" customHeight="1" spans="1:3">
      <c r="A24" s="132"/>
      <c r="B24" s="134"/>
      <c r="C24" s="128"/>
    </row>
    <row r="25" s="116" customFormat="1" ht="25" customHeight="1" spans="1:3">
      <c r="A25" s="129" t="s">
        <v>1619</v>
      </c>
      <c r="B25" s="127">
        <f>SUM(B26:B28)</f>
        <v>0</v>
      </c>
      <c r="C25" s="128"/>
    </row>
    <row r="26" s="116" customFormat="1" ht="25" customHeight="1" spans="1:3">
      <c r="A26" s="132" t="s">
        <v>1620</v>
      </c>
      <c r="B26" s="134"/>
      <c r="C26" s="128"/>
    </row>
    <row r="27" ht="25" customHeight="1" spans="1:2">
      <c r="A27" s="133" t="s">
        <v>1621</v>
      </c>
      <c r="B27" s="134"/>
    </row>
    <row r="28" ht="25" customHeight="1" spans="1:2">
      <c r="A28" s="133" t="s">
        <v>1622</v>
      </c>
      <c r="B28" s="134"/>
    </row>
    <row r="29" ht="25" customHeight="1" spans="1:2">
      <c r="A29" s="133"/>
      <c r="B29" s="134"/>
    </row>
    <row r="30" ht="25" customHeight="1" spans="1:2">
      <c r="A30" s="126" t="s">
        <v>1623</v>
      </c>
      <c r="B30" s="127">
        <v>0</v>
      </c>
    </row>
    <row r="31" ht="20.1" customHeight="1" spans="1:2">
      <c r="A31" s="135"/>
      <c r="B31" s="136"/>
    </row>
    <row r="32" ht="20.1" customHeight="1" spans="1:2">
      <c r="A32" s="135"/>
      <c r="B32" s="136"/>
    </row>
    <row r="33" ht="20.1" customHeight="1" spans="1:2">
      <c r="A33" s="135"/>
      <c r="B33" s="136"/>
    </row>
    <row r="34" ht="20.1" customHeight="1" spans="1:2">
      <c r="A34" s="135"/>
      <c r="B34" s="136"/>
    </row>
    <row r="35" ht="20.1" customHeight="1" spans="1:2">
      <c r="A35" s="135"/>
      <c r="B35" s="136"/>
    </row>
    <row r="36" ht="20.1" customHeight="1" spans="1:2">
      <c r="A36" s="135"/>
      <c r="B36" s="136"/>
    </row>
    <row r="37" ht="20.1" customHeight="1" spans="1:2">
      <c r="A37" s="135"/>
      <c r="B37" s="136"/>
    </row>
    <row r="38" ht="20.1" customHeight="1" spans="1:2">
      <c r="A38" s="135"/>
      <c r="B38" s="136"/>
    </row>
    <row r="39" ht="20.1" customHeight="1" spans="1:2">
      <c r="A39" s="135"/>
      <c r="B39" s="136"/>
    </row>
    <row r="40" ht="20.1" customHeight="1" spans="1:2">
      <c r="A40" s="135"/>
      <c r="B40" s="136"/>
    </row>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mergeCells count="1">
    <mergeCell ref="A2:B2"/>
  </mergeCells>
  <printOptions horizontalCentered="1"/>
  <pageMargins left="0.393055555555556" right="0.393055555555556" top="0.786805555555556" bottom="0.708333333333333" header="0.236111111111111" footer="0"/>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showZeros="0" zoomScale="93" zoomScaleNormal="93" workbookViewId="0">
      <pane ySplit="4" topLeftCell="A5" activePane="bottomLeft" state="frozen"/>
      <selection/>
      <selection pane="bottomLeft" activeCell="C31" sqref="C31"/>
    </sheetView>
  </sheetViews>
  <sheetFormatPr defaultColWidth="9" defaultRowHeight="14" outlineLevelCol="3"/>
  <cols>
    <col min="1" max="1" width="33.15" style="298" customWidth="1"/>
    <col min="2" max="2" width="22.2083333333333" style="299" customWidth="1"/>
    <col min="3" max="3" width="22.2083333333333" style="298" customWidth="1"/>
    <col min="4" max="4" width="19.6166666666667" style="298" customWidth="1"/>
    <col min="5" max="16384" width="9" style="298"/>
  </cols>
  <sheetData>
    <row r="1" ht="24" customHeight="1" spans="1:1">
      <c r="A1" s="300" t="s">
        <v>34</v>
      </c>
    </row>
    <row r="2" ht="27.75" customHeight="1" spans="1:4">
      <c r="A2" s="301" t="s">
        <v>35</v>
      </c>
      <c r="B2" s="301"/>
      <c r="C2" s="301"/>
      <c r="D2" s="301"/>
    </row>
    <row r="3" ht="17" customHeight="1" spans="4:4">
      <c r="D3" s="302" t="s">
        <v>36</v>
      </c>
    </row>
    <row r="4" s="297" customFormat="1" ht="27" customHeight="1" spans="1:4">
      <c r="A4" s="303" t="s">
        <v>37</v>
      </c>
      <c r="B4" s="304" t="s">
        <v>38</v>
      </c>
      <c r="C4" s="303" t="s">
        <v>39</v>
      </c>
      <c r="D4" s="305" t="s">
        <v>40</v>
      </c>
    </row>
    <row r="5" s="237" customFormat="1" ht="27" customHeight="1" spans="1:4">
      <c r="A5" s="306" t="s">
        <v>41</v>
      </c>
      <c r="B5" s="307">
        <f>SUM(B6:B21)</f>
        <v>34722</v>
      </c>
      <c r="C5" s="307">
        <f>SUM(C6:C21)</f>
        <v>35500</v>
      </c>
      <c r="D5" s="308">
        <f t="shared" ref="D5:D7" si="0">C5/B5</f>
        <v>1.02240654340188</v>
      </c>
    </row>
    <row r="6" ht="27" customHeight="1" spans="1:4">
      <c r="A6" s="306" t="s">
        <v>42</v>
      </c>
      <c r="B6" s="307">
        <v>15571</v>
      </c>
      <c r="C6" s="307">
        <v>17850</v>
      </c>
      <c r="D6" s="308">
        <f t="shared" si="0"/>
        <v>1.14636182647229</v>
      </c>
    </row>
    <row r="7" ht="27" customHeight="1" spans="1:4">
      <c r="A7" s="306" t="s">
        <v>43</v>
      </c>
      <c r="B7" s="307">
        <v>3190</v>
      </c>
      <c r="C7" s="307">
        <v>3966</v>
      </c>
      <c r="D7" s="308">
        <f t="shared" si="0"/>
        <v>1.24326018808777</v>
      </c>
    </row>
    <row r="8" ht="27" customHeight="1" spans="1:4">
      <c r="A8" s="306" t="s">
        <v>44</v>
      </c>
      <c r="B8" s="307"/>
      <c r="C8" s="307"/>
      <c r="D8" s="308"/>
    </row>
    <row r="9" ht="27" customHeight="1" spans="1:4">
      <c r="A9" s="306" t="s">
        <v>45</v>
      </c>
      <c r="B9" s="307">
        <v>1134</v>
      </c>
      <c r="C9" s="307">
        <v>1333</v>
      </c>
      <c r="D9" s="308">
        <f t="shared" ref="D9:D18" si="1">C9/B9</f>
        <v>1.17548500881834</v>
      </c>
    </row>
    <row r="10" ht="27" customHeight="1" spans="1:4">
      <c r="A10" s="306" t="s">
        <v>46</v>
      </c>
      <c r="B10" s="307">
        <v>93</v>
      </c>
      <c r="C10" s="307">
        <v>55</v>
      </c>
      <c r="D10" s="308"/>
    </row>
    <row r="11" ht="27" customHeight="1" spans="1:4">
      <c r="A11" s="306" t="s">
        <v>47</v>
      </c>
      <c r="B11" s="307"/>
      <c r="C11" s="307"/>
      <c r="D11" s="308"/>
    </row>
    <row r="12" ht="27" customHeight="1" spans="1:4">
      <c r="A12" s="306" t="s">
        <v>48</v>
      </c>
      <c r="B12" s="307">
        <v>1464</v>
      </c>
      <c r="C12" s="307">
        <v>1610</v>
      </c>
      <c r="D12" s="308">
        <f t="shared" si="1"/>
        <v>1.09972677595628</v>
      </c>
    </row>
    <row r="13" ht="27" customHeight="1" spans="1:4">
      <c r="A13" s="306" t="s">
        <v>49</v>
      </c>
      <c r="B13" s="307">
        <v>927</v>
      </c>
      <c r="C13" s="307">
        <v>1118</v>
      </c>
      <c r="D13" s="308">
        <f t="shared" si="1"/>
        <v>1.20604099244876</v>
      </c>
    </row>
    <row r="14" ht="27" customHeight="1" spans="1:4">
      <c r="A14" s="306" t="s">
        <v>50</v>
      </c>
      <c r="B14" s="307">
        <v>1315</v>
      </c>
      <c r="C14" s="307">
        <v>1686</v>
      </c>
      <c r="D14" s="308">
        <f t="shared" si="1"/>
        <v>1.28212927756654</v>
      </c>
    </row>
    <row r="15" ht="27" customHeight="1" spans="1:4">
      <c r="A15" s="306" t="s">
        <v>51</v>
      </c>
      <c r="B15" s="307">
        <v>367</v>
      </c>
      <c r="C15" s="307">
        <v>420</v>
      </c>
      <c r="D15" s="308">
        <f t="shared" si="1"/>
        <v>1.14441416893733</v>
      </c>
    </row>
    <row r="16" ht="27" customHeight="1" spans="1:4">
      <c r="A16" s="306" t="s">
        <v>52</v>
      </c>
      <c r="B16" s="307">
        <v>572</v>
      </c>
      <c r="C16" s="307">
        <v>700</v>
      </c>
      <c r="D16" s="308">
        <f t="shared" si="1"/>
        <v>1.22377622377622</v>
      </c>
    </row>
    <row r="17" ht="27" customHeight="1" spans="1:4">
      <c r="A17" s="306" t="s">
        <v>53</v>
      </c>
      <c r="B17" s="307">
        <v>4845</v>
      </c>
      <c r="C17" s="307">
        <v>4000</v>
      </c>
      <c r="D17" s="308">
        <f t="shared" si="1"/>
        <v>0.825593395252838</v>
      </c>
    </row>
    <row r="18" ht="27" customHeight="1" spans="1:4">
      <c r="A18" s="306" t="s">
        <v>54</v>
      </c>
      <c r="B18" s="307">
        <v>5250</v>
      </c>
      <c r="C18" s="307">
        <v>2762</v>
      </c>
      <c r="D18" s="308">
        <f t="shared" si="1"/>
        <v>0.526095238095238</v>
      </c>
    </row>
    <row r="19" ht="27" customHeight="1" spans="1:4">
      <c r="A19" s="306" t="s">
        <v>55</v>
      </c>
      <c r="B19" s="307"/>
      <c r="C19" s="307"/>
      <c r="D19" s="308"/>
    </row>
    <row r="20" ht="27" customHeight="1" spans="1:4">
      <c r="A20" s="306" t="s">
        <v>56</v>
      </c>
      <c r="B20" s="307"/>
      <c r="C20" s="307"/>
      <c r="D20" s="308"/>
    </row>
    <row r="21" ht="27" customHeight="1" spans="1:4">
      <c r="A21" s="306" t="s">
        <v>57</v>
      </c>
      <c r="B21" s="307">
        <v>-6</v>
      </c>
      <c r="C21" s="307">
        <v>0</v>
      </c>
      <c r="D21" s="308">
        <f t="shared" ref="D21:D25" si="2">C21/B21</f>
        <v>0</v>
      </c>
    </row>
    <row r="22" ht="27" customHeight="1" spans="1:4">
      <c r="A22" s="306" t="s">
        <v>58</v>
      </c>
      <c r="B22" s="307">
        <f>SUM(B23:B30)</f>
        <v>7051</v>
      </c>
      <c r="C22" s="307">
        <f>SUM(C23:C30)</f>
        <v>7960</v>
      </c>
      <c r="D22" s="308">
        <f t="shared" si="2"/>
        <v>1.12891788398809</v>
      </c>
    </row>
    <row r="23" ht="27" customHeight="1" spans="1:4">
      <c r="A23" s="306" t="s">
        <v>59</v>
      </c>
      <c r="B23" s="307">
        <v>26</v>
      </c>
      <c r="C23" s="307"/>
      <c r="D23" s="308">
        <f t="shared" si="2"/>
        <v>0</v>
      </c>
    </row>
    <row r="24" ht="27" customHeight="1" spans="1:4">
      <c r="A24" s="306" t="s">
        <v>60</v>
      </c>
      <c r="B24" s="307">
        <v>1206</v>
      </c>
      <c r="C24" s="307">
        <v>1500</v>
      </c>
      <c r="D24" s="308">
        <f t="shared" si="2"/>
        <v>1.24378109452736</v>
      </c>
    </row>
    <row r="25" ht="27" customHeight="1" spans="1:4">
      <c r="A25" s="306" t="s">
        <v>61</v>
      </c>
      <c r="B25" s="307">
        <v>2337</v>
      </c>
      <c r="C25" s="307">
        <v>2800</v>
      </c>
      <c r="D25" s="308">
        <f t="shared" si="2"/>
        <v>1.19811724433034</v>
      </c>
    </row>
    <row r="26" ht="27" customHeight="1" spans="1:4">
      <c r="A26" s="306" t="s">
        <v>62</v>
      </c>
      <c r="B26" s="307"/>
      <c r="C26" s="307"/>
      <c r="D26" s="308"/>
    </row>
    <row r="27" ht="27" customHeight="1" spans="1:4">
      <c r="A27" s="306" t="s">
        <v>63</v>
      </c>
      <c r="B27" s="307">
        <v>355</v>
      </c>
      <c r="C27" s="307">
        <v>230</v>
      </c>
      <c r="D27" s="308">
        <f t="shared" ref="D27:D30" si="3">C27/B27</f>
        <v>0.647887323943662</v>
      </c>
    </row>
    <row r="28" ht="27" customHeight="1" spans="1:4">
      <c r="A28" s="306" t="s">
        <v>64</v>
      </c>
      <c r="B28" s="307"/>
      <c r="C28" s="307"/>
      <c r="D28" s="308" t="e">
        <f t="shared" si="3"/>
        <v>#DIV/0!</v>
      </c>
    </row>
    <row r="29" ht="27" customHeight="1" spans="1:4">
      <c r="A29" s="306" t="s">
        <v>65</v>
      </c>
      <c r="B29" s="309">
        <v>40</v>
      </c>
      <c r="C29" s="309"/>
      <c r="D29" s="308">
        <f t="shared" si="3"/>
        <v>0</v>
      </c>
    </row>
    <row r="30" ht="27" customHeight="1" spans="1:4">
      <c r="A30" s="306" t="s">
        <v>66</v>
      </c>
      <c r="B30" s="309">
        <v>3087</v>
      </c>
      <c r="C30" s="309">
        <v>3430</v>
      </c>
      <c r="D30" s="308">
        <f t="shared" si="3"/>
        <v>1.11111111111111</v>
      </c>
    </row>
    <row r="31" ht="27" customHeight="1" spans="1:4">
      <c r="A31" s="306" t="s">
        <v>67</v>
      </c>
      <c r="B31" s="309"/>
      <c r="C31" s="309">
        <v>0</v>
      </c>
      <c r="D31" s="310"/>
    </row>
    <row r="32" s="237" customFormat="1" ht="27" customHeight="1" spans="1:4">
      <c r="A32" s="306" t="s">
        <v>67</v>
      </c>
      <c r="B32" s="307"/>
      <c r="C32" s="307"/>
      <c r="D32" s="308"/>
    </row>
    <row r="33" s="237" customFormat="1" ht="27" customHeight="1" spans="1:4">
      <c r="A33" s="311" t="s">
        <v>68</v>
      </c>
      <c r="B33" s="307">
        <f>B5+B22</f>
        <v>41773</v>
      </c>
      <c r="C33" s="307">
        <f>C5+C22</f>
        <v>43460</v>
      </c>
      <c r="D33" s="308">
        <f>C33/B33</f>
        <v>1.04038493763914</v>
      </c>
    </row>
  </sheetData>
  <sheetProtection selectLockedCells="1"/>
  <mergeCells count="1">
    <mergeCell ref="A2:D2"/>
  </mergeCells>
  <printOptions horizontalCentered="1"/>
  <pageMargins left="0.747916666666667" right="0.747916666666667" top="0.786805555555556" bottom="0.708333333333333"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G37" sqref="G37"/>
    </sheetView>
  </sheetViews>
  <sheetFormatPr defaultColWidth="8" defaultRowHeight="14.25" customHeight="1"/>
  <cols>
    <col min="1" max="1" width="28.75" style="86" customWidth="1"/>
    <col min="2" max="2" width="7.5" style="86" customWidth="1"/>
    <col min="3" max="3" width="11.375" style="86" customWidth="1"/>
    <col min="4" max="4" width="10.125" style="86" customWidth="1"/>
    <col min="5" max="5" width="12.5" style="86" customWidth="1"/>
    <col min="6" max="6" width="12.125" style="86" customWidth="1"/>
    <col min="7" max="7" width="11.25" style="86" customWidth="1"/>
    <col min="8" max="8" width="9.125" style="86" customWidth="1"/>
    <col min="9" max="9" width="16.125" style="86" customWidth="1"/>
    <col min="10" max="16384" width="8" style="86"/>
  </cols>
  <sheetData>
    <row r="1" ht="25.9" customHeight="1" spans="1:9">
      <c r="A1" s="4" t="s">
        <v>1624</v>
      </c>
      <c r="B1" s="87"/>
      <c r="C1" s="87"/>
      <c r="D1" s="87"/>
      <c r="E1" s="87"/>
      <c r="F1" s="87"/>
      <c r="G1" s="87"/>
      <c r="H1" s="87"/>
      <c r="I1" s="87"/>
    </row>
    <row r="2" ht="39.75" customHeight="1" spans="1:9">
      <c r="A2" s="88" t="s">
        <v>1625</v>
      </c>
      <c r="B2" s="88"/>
      <c r="C2" s="88"/>
      <c r="D2" s="89"/>
      <c r="E2" s="88"/>
      <c r="F2" s="88"/>
      <c r="G2" s="88"/>
      <c r="H2" s="88"/>
      <c r="I2" s="88"/>
    </row>
    <row r="3" ht="15.75" customHeight="1" spans="1:9">
      <c r="A3" s="90"/>
      <c r="B3" s="91"/>
      <c r="C3" s="92"/>
      <c r="D3" s="93"/>
      <c r="E3" s="91"/>
      <c r="F3" s="91"/>
      <c r="G3" s="91"/>
      <c r="H3" s="91"/>
      <c r="I3" s="105" t="s">
        <v>1139</v>
      </c>
    </row>
    <row r="4" ht="62.25" customHeight="1" spans="1:9">
      <c r="A4" s="94" t="s">
        <v>1626</v>
      </c>
      <c r="B4" s="95" t="s">
        <v>1240</v>
      </c>
      <c r="C4" s="96" t="s">
        <v>1627</v>
      </c>
      <c r="D4" s="96" t="s">
        <v>1628</v>
      </c>
      <c r="E4" s="97" t="s">
        <v>1629</v>
      </c>
      <c r="F4" s="98" t="s">
        <v>1630</v>
      </c>
      <c r="G4" s="98" t="s">
        <v>1631</v>
      </c>
      <c r="H4" s="98" t="s">
        <v>1632</v>
      </c>
      <c r="I4" s="95" t="s">
        <v>1633</v>
      </c>
    </row>
    <row r="5" ht="36" customHeight="1" spans="1:9">
      <c r="A5" s="107" t="s">
        <v>1634</v>
      </c>
      <c r="B5" s="108">
        <v>16728</v>
      </c>
      <c r="C5" s="109">
        <v>80</v>
      </c>
      <c r="D5" s="109">
        <v>3096</v>
      </c>
      <c r="E5" s="108">
        <v>12542</v>
      </c>
      <c r="F5" s="108"/>
      <c r="G5" s="108">
        <v>750</v>
      </c>
      <c r="H5" s="108"/>
      <c r="I5" s="113">
        <v>260</v>
      </c>
    </row>
    <row r="6" ht="36" customHeight="1" spans="1:9">
      <c r="A6" s="110" t="s">
        <v>1635</v>
      </c>
      <c r="B6" s="108">
        <v>6813</v>
      </c>
      <c r="C6" s="108"/>
      <c r="D6" s="108">
        <v>547</v>
      </c>
      <c r="E6" s="108">
        <v>6006</v>
      </c>
      <c r="F6" s="108"/>
      <c r="G6" s="108"/>
      <c r="H6" s="108"/>
      <c r="I6" s="113">
        <v>260</v>
      </c>
    </row>
    <row r="7" ht="36" customHeight="1" spans="1:9">
      <c r="A7" s="110" t="s">
        <v>1636</v>
      </c>
      <c r="B7" s="108">
        <v>7268</v>
      </c>
      <c r="C7" s="108">
        <v>80</v>
      </c>
      <c r="D7" s="108">
        <v>1038</v>
      </c>
      <c r="E7" s="108">
        <v>5400</v>
      </c>
      <c r="F7" s="108"/>
      <c r="G7" s="108">
        <v>750</v>
      </c>
      <c r="H7" s="108"/>
      <c r="I7" s="113"/>
    </row>
    <row r="8" ht="36" customHeight="1" spans="1:9">
      <c r="A8" s="111" t="s">
        <v>1637</v>
      </c>
      <c r="B8" s="108"/>
      <c r="C8" s="108"/>
      <c r="D8" s="108"/>
      <c r="E8" s="108"/>
      <c r="F8" s="108"/>
      <c r="G8" s="108"/>
      <c r="H8" s="108"/>
      <c r="I8" s="113"/>
    </row>
    <row r="9" ht="36" customHeight="1" spans="1:9">
      <c r="A9" s="111" t="s">
        <v>1638</v>
      </c>
      <c r="B9" s="108"/>
      <c r="C9" s="108"/>
      <c r="D9" s="108"/>
      <c r="E9" s="108"/>
      <c r="F9" s="112"/>
      <c r="G9" s="112"/>
      <c r="H9" s="112"/>
      <c r="I9" s="112"/>
    </row>
    <row r="10" ht="36" customHeight="1" spans="1:9">
      <c r="A10" s="111" t="s">
        <v>1639</v>
      </c>
      <c r="B10" s="108">
        <v>2647</v>
      </c>
      <c r="C10" s="108"/>
      <c r="D10" s="108">
        <v>1511</v>
      </c>
      <c r="E10" s="108">
        <v>1136</v>
      </c>
      <c r="F10" s="108"/>
      <c r="G10" s="108"/>
      <c r="H10" s="108"/>
      <c r="I10" s="113"/>
    </row>
    <row r="11" ht="36" customHeight="1" spans="1:9">
      <c r="A11" s="111" t="s">
        <v>1640</v>
      </c>
      <c r="B11" s="108"/>
      <c r="C11" s="108"/>
      <c r="D11" s="108"/>
      <c r="E11" s="108"/>
      <c r="F11" s="108"/>
      <c r="G11" s="108"/>
      <c r="H11" s="108"/>
      <c r="I11" s="108"/>
    </row>
    <row r="13" customHeight="1" spans="5:5">
      <c r="E13" s="104"/>
    </row>
  </sheetData>
  <mergeCells count="1">
    <mergeCell ref="A2:I2"/>
  </mergeCells>
  <pageMargins left="0.748031496062992" right="0.748031496062992" top="0.590551181102362" bottom="0.590551181102362" header="0.511811023622047" footer="0.511811023622047"/>
  <pageSetup paperSize="9" orientation="landscape" horizont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B1" sqref="B1"/>
    </sheetView>
  </sheetViews>
  <sheetFormatPr defaultColWidth="8" defaultRowHeight="14.25" customHeight="1"/>
  <cols>
    <col min="1" max="1" width="42.75" style="86" customWidth="1"/>
    <col min="2" max="2" width="17" style="86" customWidth="1"/>
    <col min="3" max="3" width="12.875" style="86" customWidth="1"/>
    <col min="4" max="4" width="14.875" style="86" customWidth="1"/>
    <col min="5" max="5" width="18.625" style="86" customWidth="1"/>
    <col min="6" max="6" width="17.875" style="86" customWidth="1"/>
    <col min="7" max="7" width="16.625" style="86" customWidth="1"/>
    <col min="8" max="8" width="15.75" style="86" customWidth="1"/>
    <col min="9" max="9" width="16.25" style="86" customWidth="1"/>
    <col min="10" max="16384" width="8" style="86"/>
  </cols>
  <sheetData>
    <row r="1" ht="21" customHeight="1" spans="1:9">
      <c r="A1" s="4" t="s">
        <v>1641</v>
      </c>
      <c r="B1" s="87"/>
      <c r="C1" s="87"/>
      <c r="D1" s="87"/>
      <c r="E1" s="87"/>
      <c r="F1" s="87"/>
      <c r="G1" s="87"/>
      <c r="H1" s="87"/>
      <c r="I1" s="87"/>
    </row>
    <row r="2" ht="39.75" customHeight="1" spans="1:9">
      <c r="A2" s="88" t="s">
        <v>1642</v>
      </c>
      <c r="B2" s="88"/>
      <c r="C2" s="88"/>
      <c r="D2" s="89"/>
      <c r="E2" s="88"/>
      <c r="F2" s="88"/>
      <c r="G2" s="88"/>
      <c r="H2" s="88"/>
      <c r="I2" s="88"/>
    </row>
    <row r="3" ht="15.75" customHeight="1" spans="1:9">
      <c r="A3" s="90"/>
      <c r="B3" s="91"/>
      <c r="C3" s="92"/>
      <c r="D3" s="93"/>
      <c r="E3" s="91"/>
      <c r="F3" s="91"/>
      <c r="G3" s="91"/>
      <c r="H3" s="91"/>
      <c r="I3" s="105" t="s">
        <v>1139</v>
      </c>
    </row>
    <row r="4" ht="57.95" customHeight="1" spans="1:9">
      <c r="A4" s="94" t="s">
        <v>1626</v>
      </c>
      <c r="B4" s="95" t="s">
        <v>1240</v>
      </c>
      <c r="C4" s="96" t="s">
        <v>1643</v>
      </c>
      <c r="D4" s="96" t="s">
        <v>1628</v>
      </c>
      <c r="E4" s="97" t="s">
        <v>1644</v>
      </c>
      <c r="F4" s="98" t="s">
        <v>1645</v>
      </c>
      <c r="G4" s="98" t="s">
        <v>1631</v>
      </c>
      <c r="H4" s="98" t="s">
        <v>1632</v>
      </c>
      <c r="I4" s="95" t="s">
        <v>1633</v>
      </c>
    </row>
    <row r="5" s="85" customFormat="1" ht="36" customHeight="1" spans="1:9">
      <c r="A5" s="99" t="s">
        <v>1646</v>
      </c>
      <c r="B5" s="100">
        <v>18576</v>
      </c>
      <c r="C5" s="101">
        <v>80</v>
      </c>
      <c r="D5" s="100">
        <v>2986</v>
      </c>
      <c r="E5" s="100">
        <v>14601</v>
      </c>
      <c r="F5" s="100"/>
      <c r="G5" s="100">
        <v>750</v>
      </c>
      <c r="H5" s="100"/>
      <c r="I5" s="100">
        <v>159</v>
      </c>
    </row>
    <row r="6" s="85" customFormat="1" ht="36" customHeight="1" spans="1:9">
      <c r="A6" s="102" t="s">
        <v>1647</v>
      </c>
      <c r="B6" s="100">
        <v>17678</v>
      </c>
      <c r="C6" s="101"/>
      <c r="D6" s="100">
        <v>2986</v>
      </c>
      <c r="E6" s="100">
        <v>14601</v>
      </c>
      <c r="F6" s="100"/>
      <c r="G6" s="100"/>
      <c r="H6" s="100"/>
      <c r="I6" s="100">
        <v>91</v>
      </c>
    </row>
    <row r="7" s="85" customFormat="1" ht="36" customHeight="1" spans="1:9">
      <c r="A7" s="102" t="s">
        <v>1648</v>
      </c>
      <c r="B7" s="100"/>
      <c r="C7" s="101"/>
      <c r="D7" s="100"/>
      <c r="E7" s="100"/>
      <c r="F7" s="100"/>
      <c r="G7" s="100"/>
      <c r="H7" s="100"/>
      <c r="I7" s="100"/>
    </row>
    <row r="8" s="85" customFormat="1" ht="36" customHeight="1" spans="1:9">
      <c r="A8" s="102" t="s">
        <v>1649</v>
      </c>
      <c r="B8" s="100"/>
      <c r="C8" s="101"/>
      <c r="D8" s="100"/>
      <c r="E8" s="100"/>
      <c r="F8" s="100"/>
      <c r="G8" s="100"/>
      <c r="H8" s="100"/>
      <c r="I8" s="100"/>
    </row>
    <row r="9" s="85" customFormat="1" ht="36" customHeight="1" spans="1:9">
      <c r="A9" s="99" t="s">
        <v>1650</v>
      </c>
      <c r="B9" s="100"/>
      <c r="C9" s="101"/>
      <c r="D9" s="100"/>
      <c r="E9" s="100"/>
      <c r="F9" s="100"/>
      <c r="G9" s="100"/>
      <c r="H9" s="100"/>
      <c r="I9" s="100"/>
    </row>
    <row r="10" s="85" customFormat="1" ht="36" customHeight="1" spans="1:9">
      <c r="A10" s="99" t="s">
        <v>1651</v>
      </c>
      <c r="B10" s="100">
        <v>42</v>
      </c>
      <c r="C10" s="101"/>
      <c r="D10" s="100"/>
      <c r="E10" s="100"/>
      <c r="F10" s="100"/>
      <c r="G10" s="100"/>
      <c r="H10" s="100"/>
      <c r="I10" s="100">
        <v>42</v>
      </c>
    </row>
    <row r="11" s="85" customFormat="1" ht="36" customHeight="1" spans="1:9">
      <c r="A11" s="99" t="s">
        <v>1652</v>
      </c>
      <c r="B11" s="100"/>
      <c r="C11" s="101"/>
      <c r="D11" s="100"/>
      <c r="E11" s="100"/>
      <c r="F11" s="100"/>
      <c r="G11" s="100"/>
      <c r="H11" s="100"/>
      <c r="I11" s="100"/>
    </row>
    <row r="12" s="85" customFormat="1" ht="36" customHeight="1" spans="1:9">
      <c r="A12" s="103" t="s">
        <v>1653</v>
      </c>
      <c r="B12" s="100">
        <v>3</v>
      </c>
      <c r="C12" s="101"/>
      <c r="D12" s="100"/>
      <c r="E12" s="100"/>
      <c r="F12" s="100"/>
      <c r="G12" s="100"/>
      <c r="H12" s="100"/>
      <c r="I12" s="106">
        <v>3</v>
      </c>
    </row>
    <row r="13" s="85" customFormat="1" ht="36" customHeight="1" spans="1:9">
      <c r="A13" s="103" t="s">
        <v>1654</v>
      </c>
      <c r="B13" s="100">
        <v>853</v>
      </c>
      <c r="C13" s="101">
        <v>80</v>
      </c>
      <c r="D13" s="100"/>
      <c r="E13" s="100"/>
      <c r="F13" s="100"/>
      <c r="G13" s="100">
        <v>750</v>
      </c>
      <c r="H13" s="100"/>
      <c r="I13" s="106">
        <v>23</v>
      </c>
    </row>
    <row r="14" s="85" customFormat="1" ht="36" customHeight="1" spans="1:9">
      <c r="A14" s="103" t="s">
        <v>1655</v>
      </c>
      <c r="B14" s="100">
        <v>-1848</v>
      </c>
      <c r="C14" s="100">
        <v>0</v>
      </c>
      <c r="D14" s="100">
        <v>110</v>
      </c>
      <c r="E14" s="100">
        <v>-2059</v>
      </c>
      <c r="F14" s="100"/>
      <c r="G14" s="100">
        <v>0</v>
      </c>
      <c r="H14" s="100"/>
      <c r="I14" s="106">
        <v>101</v>
      </c>
    </row>
    <row r="15" s="85" customFormat="1" ht="36" customHeight="1" spans="1:9">
      <c r="A15" s="103" t="s">
        <v>1656</v>
      </c>
      <c r="B15" s="100">
        <v>3681</v>
      </c>
      <c r="C15" s="101"/>
      <c r="D15" s="100">
        <v>300</v>
      </c>
      <c r="E15" s="100">
        <v>3036</v>
      </c>
      <c r="F15" s="100"/>
      <c r="G15" s="100"/>
      <c r="H15" s="100"/>
      <c r="I15" s="106">
        <v>345</v>
      </c>
    </row>
    <row r="16" s="85" customFormat="1" ht="36" customHeight="1" spans="1:9">
      <c r="A16" s="103" t="s">
        <v>1657</v>
      </c>
      <c r="B16" s="100">
        <f t="shared" ref="B16:G16" si="0">SUM(B14:B15)</f>
        <v>1833</v>
      </c>
      <c r="C16" s="101">
        <f t="shared" si="0"/>
        <v>0</v>
      </c>
      <c r="D16" s="100">
        <f t="shared" si="0"/>
        <v>410</v>
      </c>
      <c r="E16" s="100">
        <f t="shared" si="0"/>
        <v>977</v>
      </c>
      <c r="F16" s="100"/>
      <c r="G16" s="100">
        <f t="shared" si="0"/>
        <v>0</v>
      </c>
      <c r="H16" s="100"/>
      <c r="I16" s="106">
        <f>SUM(I14:I15)</f>
        <v>446</v>
      </c>
    </row>
    <row r="18" customHeight="1" spans="5:5">
      <c r="E18" s="104"/>
    </row>
  </sheetData>
  <mergeCells count="1">
    <mergeCell ref="A2:I2"/>
  </mergeCells>
  <pageMargins left="0.75" right="0.75" top="1" bottom="1" header="0.511805555555556" footer="0.511805555555556"/>
  <pageSetup paperSize="9" orientation="portrait"/>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J7" sqref="J7"/>
    </sheetView>
  </sheetViews>
  <sheetFormatPr defaultColWidth="9" defaultRowHeight="15" outlineLevelRow="6"/>
  <cols>
    <col min="1" max="1" width="8.875" style="41" customWidth="1"/>
    <col min="2" max="10" width="12.6666666666667" style="41" customWidth="1"/>
    <col min="11" max="16384" width="9" style="41"/>
  </cols>
  <sheetData>
    <row r="1" ht="29.45" customHeight="1" spans="1:4">
      <c r="A1" s="42" t="s">
        <v>1658</v>
      </c>
      <c r="B1" s="42"/>
      <c r="C1" s="42"/>
      <c r="D1" s="42"/>
    </row>
    <row r="2" ht="30" customHeight="1" spans="1:11">
      <c r="A2" s="80" t="s">
        <v>1659</v>
      </c>
      <c r="B2" s="80"/>
      <c r="C2" s="80"/>
      <c r="D2" s="80"/>
      <c r="E2" s="80"/>
      <c r="F2" s="80"/>
      <c r="G2" s="80"/>
      <c r="H2" s="80"/>
      <c r="I2" s="80"/>
      <c r="J2" s="80"/>
      <c r="K2" s="84"/>
    </row>
    <row r="3" ht="23.45" customHeight="1" spans="10:10">
      <c r="J3" s="44" t="s">
        <v>1139</v>
      </c>
    </row>
    <row r="4" ht="48" customHeight="1" spans="1:10">
      <c r="A4" s="81" t="s">
        <v>1660</v>
      </c>
      <c r="B4" s="46" t="s">
        <v>1661</v>
      </c>
      <c r="C4" s="46"/>
      <c r="D4" s="46"/>
      <c r="E4" s="46" t="s">
        <v>1662</v>
      </c>
      <c r="F4" s="46"/>
      <c r="G4" s="46"/>
      <c r="H4" s="46" t="s">
        <v>1663</v>
      </c>
      <c r="I4" s="46"/>
      <c r="J4" s="46"/>
    </row>
    <row r="5" s="44" customFormat="1" ht="28.15" customHeight="1" spans="1:10">
      <c r="A5" s="82"/>
      <c r="B5" s="81" t="s">
        <v>1240</v>
      </c>
      <c r="C5" s="81" t="s">
        <v>1664</v>
      </c>
      <c r="D5" s="81" t="s">
        <v>1665</v>
      </c>
      <c r="E5" s="81" t="s">
        <v>1240</v>
      </c>
      <c r="F5" s="81" t="s">
        <v>1664</v>
      </c>
      <c r="G5" s="81" t="s">
        <v>1665</v>
      </c>
      <c r="H5" s="81" t="s">
        <v>1240</v>
      </c>
      <c r="I5" s="81" t="s">
        <v>1664</v>
      </c>
      <c r="J5" s="81" t="s">
        <v>1665</v>
      </c>
    </row>
    <row r="6" s="44" customFormat="1" ht="25.9" customHeight="1" spans="1:10">
      <c r="A6" s="83"/>
      <c r="B6" s="83"/>
      <c r="C6" s="83"/>
      <c r="D6" s="83"/>
      <c r="E6" s="83"/>
      <c r="F6" s="83"/>
      <c r="G6" s="83"/>
      <c r="H6" s="83"/>
      <c r="I6" s="83"/>
      <c r="J6" s="83"/>
    </row>
    <row r="7" s="44" customFormat="1" ht="63" customHeight="1" spans="1:10">
      <c r="A7" s="46" t="s">
        <v>1666</v>
      </c>
      <c r="B7" s="46">
        <v>230000</v>
      </c>
      <c r="C7" s="46">
        <v>158000</v>
      </c>
      <c r="D7" s="46">
        <v>72000</v>
      </c>
      <c r="E7" s="46">
        <f>F7+G7</f>
        <v>209611</v>
      </c>
      <c r="F7" s="46">
        <v>153100</v>
      </c>
      <c r="G7" s="46">
        <v>56511</v>
      </c>
      <c r="H7" s="46">
        <f>I7+J7</f>
        <v>209405</v>
      </c>
      <c r="I7" s="78">
        <v>152894</v>
      </c>
      <c r="J7" s="78">
        <v>56511</v>
      </c>
    </row>
  </sheetData>
  <mergeCells count="14">
    <mergeCell ref="A2:J2"/>
    <mergeCell ref="B4:D4"/>
    <mergeCell ref="E4:G4"/>
    <mergeCell ref="H4:J4"/>
    <mergeCell ref="A4:A6"/>
    <mergeCell ref="B5:B6"/>
    <mergeCell ref="C5:C6"/>
    <mergeCell ref="D5:D6"/>
    <mergeCell ref="E5:E6"/>
    <mergeCell ref="F5:F6"/>
    <mergeCell ref="G5:G6"/>
    <mergeCell ref="H5:H6"/>
    <mergeCell ref="I5:I6"/>
    <mergeCell ref="J5:J6"/>
  </mergeCells>
  <printOptions horizontalCentered="1"/>
  <pageMargins left="0.472222222222222" right="0.472222222222222" top="0.786805555555556" bottom="0.708333333333333" header="0" footer="0"/>
  <pageSetup paperSize="9" scale="8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9"/>
  <sheetViews>
    <sheetView workbookViewId="0">
      <selection activeCell="S8" sqref="S8"/>
    </sheetView>
  </sheetViews>
  <sheetFormatPr defaultColWidth="9" defaultRowHeight="15"/>
  <cols>
    <col min="1" max="1" width="15.25" style="41" customWidth="1"/>
    <col min="2" max="2" width="12.125" style="41" customWidth="1"/>
    <col min="3" max="16384" width="9" style="41"/>
  </cols>
  <sheetData>
    <row r="1" ht="23.25" customHeight="1" spans="1:1">
      <c r="A1" s="42" t="s">
        <v>1667</v>
      </c>
    </row>
    <row r="2" ht="27" customHeight="1" spans="1:19">
      <c r="A2" s="43" t="s">
        <v>1668</v>
      </c>
      <c r="B2" s="43"/>
      <c r="C2" s="43"/>
      <c r="D2" s="43"/>
      <c r="E2" s="43"/>
      <c r="F2" s="43"/>
      <c r="G2" s="43"/>
      <c r="H2" s="43"/>
      <c r="I2" s="43"/>
      <c r="J2" s="43"/>
      <c r="K2" s="43"/>
      <c r="L2" s="43"/>
      <c r="M2" s="43"/>
      <c r="N2" s="43"/>
      <c r="O2" s="43"/>
      <c r="P2" s="43"/>
      <c r="Q2" s="43"/>
      <c r="R2" s="43"/>
      <c r="S2" s="43"/>
    </row>
    <row r="3" ht="18" customHeight="1" spans="18:19">
      <c r="R3" s="79" t="s">
        <v>1139</v>
      </c>
      <c r="S3" s="79"/>
    </row>
    <row r="4" ht="26.1" customHeight="1" spans="1:19">
      <c r="A4" s="45" t="s">
        <v>1660</v>
      </c>
      <c r="B4" s="45" t="s">
        <v>1669</v>
      </c>
      <c r="C4" s="45"/>
      <c r="D4" s="45"/>
      <c r="E4" s="45"/>
      <c r="F4" s="45"/>
      <c r="G4" s="45"/>
      <c r="H4" s="45"/>
      <c r="I4" s="45"/>
      <c r="J4" s="45"/>
      <c r="K4" s="45"/>
      <c r="L4" s="45"/>
      <c r="M4" s="45"/>
      <c r="N4" s="45" t="s">
        <v>1670</v>
      </c>
      <c r="O4" s="45"/>
      <c r="P4" s="45"/>
      <c r="Q4" s="45"/>
      <c r="R4" s="45"/>
      <c r="S4" s="45"/>
    </row>
    <row r="5" ht="26.1" customHeight="1" spans="1:19">
      <c r="A5" s="45"/>
      <c r="B5" s="75" t="s">
        <v>1240</v>
      </c>
      <c r="C5" s="76"/>
      <c r="D5" s="76"/>
      <c r="E5" s="77"/>
      <c r="F5" s="45" t="s">
        <v>1671</v>
      </c>
      <c r="G5" s="45"/>
      <c r="H5" s="45"/>
      <c r="I5" s="45"/>
      <c r="J5" s="45" t="s">
        <v>1672</v>
      </c>
      <c r="K5" s="45"/>
      <c r="L5" s="45"/>
      <c r="M5" s="45"/>
      <c r="N5" s="45" t="s">
        <v>1673</v>
      </c>
      <c r="O5" s="45"/>
      <c r="P5" s="45"/>
      <c r="Q5" s="45" t="s">
        <v>1674</v>
      </c>
      <c r="R5" s="45"/>
      <c r="S5" s="45"/>
    </row>
    <row r="6" ht="26.1" customHeight="1" spans="1:19">
      <c r="A6" s="45"/>
      <c r="B6" s="45" t="s">
        <v>1240</v>
      </c>
      <c r="C6" s="45" t="s">
        <v>1675</v>
      </c>
      <c r="D6" s="45" t="s">
        <v>1676</v>
      </c>
      <c r="E6" s="45" t="s">
        <v>1677</v>
      </c>
      <c r="F6" s="45" t="s">
        <v>1678</v>
      </c>
      <c r="G6" s="45" t="s">
        <v>1675</v>
      </c>
      <c r="H6" s="45" t="s">
        <v>1676</v>
      </c>
      <c r="I6" s="45" t="s">
        <v>1677</v>
      </c>
      <c r="J6" s="45" t="s">
        <v>1679</v>
      </c>
      <c r="K6" s="45" t="s">
        <v>1675</v>
      </c>
      <c r="L6" s="45" t="s">
        <v>1676</v>
      </c>
      <c r="M6" s="45" t="s">
        <v>1677</v>
      </c>
      <c r="N6" s="45" t="s">
        <v>1240</v>
      </c>
      <c r="O6" s="45" t="s">
        <v>1671</v>
      </c>
      <c r="P6" s="45" t="s">
        <v>1672</v>
      </c>
      <c r="Q6" s="45" t="s">
        <v>1240</v>
      </c>
      <c r="R6" s="45" t="s">
        <v>1671</v>
      </c>
      <c r="S6" s="45" t="s">
        <v>1672</v>
      </c>
    </row>
    <row r="7" ht="47.25" customHeight="1" spans="1:19">
      <c r="A7" s="45" t="s">
        <v>1666</v>
      </c>
      <c r="B7" s="45">
        <f>C7+D7+E7</f>
        <v>35620</v>
      </c>
      <c r="C7" s="45">
        <f>G7+K7</f>
        <v>23600</v>
      </c>
      <c r="D7" s="45">
        <f>H7+L7</f>
        <v>0</v>
      </c>
      <c r="E7" s="45">
        <f>SUM(I7+M7)</f>
        <v>12020</v>
      </c>
      <c r="F7" s="45">
        <f>SUM(G7:I7)</f>
        <v>15320</v>
      </c>
      <c r="G7" s="45">
        <v>3300</v>
      </c>
      <c r="H7" s="45">
        <v>0</v>
      </c>
      <c r="I7" s="45">
        <v>12020</v>
      </c>
      <c r="J7" s="45">
        <f>SUM(K7:M7)</f>
        <v>20300</v>
      </c>
      <c r="K7" s="45">
        <v>20300</v>
      </c>
      <c r="L7" s="45">
        <v>0</v>
      </c>
      <c r="M7" s="45">
        <v>0</v>
      </c>
      <c r="N7" s="45">
        <f>O7+P7</f>
        <v>12840</v>
      </c>
      <c r="O7" s="78">
        <v>12840</v>
      </c>
      <c r="P7" s="46">
        <v>0</v>
      </c>
      <c r="Q7" s="45">
        <f>R7+S7</f>
        <v>7156</v>
      </c>
      <c r="R7" s="46">
        <v>5707</v>
      </c>
      <c r="S7" s="46">
        <v>1449</v>
      </c>
    </row>
    <row r="8" ht="26.1" customHeight="1"/>
    <row r="9" ht="26.1" customHeight="1"/>
    <row r="10" ht="26.1" customHeight="1"/>
    <row r="11" ht="26.1" customHeight="1"/>
    <row r="12" ht="26.1" customHeight="1"/>
    <row r="13" ht="26.1" customHeight="1"/>
    <row r="14" ht="26.1" customHeight="1"/>
    <row r="15" ht="26.1" customHeight="1"/>
    <row r="16" ht="26.1" customHeight="1"/>
    <row r="17" ht="26.1" customHeight="1"/>
    <row r="18" ht="26.1" customHeight="1"/>
    <row r="19" ht="26.1" customHeight="1"/>
    <row r="20" ht="26.1" customHeight="1"/>
    <row r="21" ht="26.1" customHeight="1"/>
    <row r="22" ht="26.1" customHeight="1"/>
    <row r="23" ht="26.1" customHeight="1"/>
    <row r="24" ht="26.1" customHeight="1"/>
    <row r="25" ht="26.1" customHeight="1"/>
    <row r="26" ht="26.1" customHeight="1"/>
    <row r="27" ht="26.1" customHeight="1"/>
    <row r="28" ht="26.1" customHeight="1"/>
    <row r="29" ht="26.1"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sheetData>
  <mergeCells count="10">
    <mergeCell ref="A2:S2"/>
    <mergeCell ref="R3:S3"/>
    <mergeCell ref="B4:M4"/>
    <mergeCell ref="N4:S4"/>
    <mergeCell ref="B5:E5"/>
    <mergeCell ref="F5:I5"/>
    <mergeCell ref="J5:M5"/>
    <mergeCell ref="N5:P5"/>
    <mergeCell ref="Q5:S5"/>
    <mergeCell ref="A4:A6"/>
  </mergeCells>
  <printOptions horizontalCentered="1"/>
  <pageMargins left="0.747916666666667" right="0.747916666666667" top="0.786805555555556" bottom="0.708333333333333"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workbookViewId="0">
      <selection activeCell="D15" sqref="D15"/>
    </sheetView>
  </sheetViews>
  <sheetFormatPr defaultColWidth="9" defaultRowHeight="15"/>
  <cols>
    <col min="1" max="1" width="16" style="42" customWidth="1"/>
    <col min="2" max="2" width="34.9166666666667" style="51" customWidth="1"/>
    <col min="3" max="3" width="25" style="52" customWidth="1"/>
    <col min="4" max="4" width="50.0833333333333" style="44" customWidth="1"/>
    <col min="5" max="7" width="5.375" style="41" customWidth="1"/>
    <col min="8" max="9" width="6.375" style="41" customWidth="1"/>
    <col min="10" max="16384" width="9" style="41"/>
  </cols>
  <sheetData>
    <row r="1" ht="29.45" customHeight="1" spans="1:1">
      <c r="A1" s="42" t="s">
        <v>1680</v>
      </c>
    </row>
    <row r="2" ht="30" customHeight="1" spans="1:4">
      <c r="A2" s="53" t="s">
        <v>1681</v>
      </c>
      <c r="B2" s="53"/>
      <c r="C2" s="53"/>
      <c r="D2" s="53"/>
    </row>
    <row r="3" ht="23.45" customHeight="1" spans="1:4">
      <c r="A3" s="54"/>
      <c r="B3" s="55"/>
      <c r="C3" s="41"/>
      <c r="D3" s="56" t="s">
        <v>1139</v>
      </c>
    </row>
    <row r="4" ht="30" customHeight="1" spans="1:4">
      <c r="A4" s="57" t="s">
        <v>1682</v>
      </c>
      <c r="B4" s="58" t="s">
        <v>1683</v>
      </c>
      <c r="C4" s="59" t="s">
        <v>1684</v>
      </c>
      <c r="D4" s="57" t="s">
        <v>1685</v>
      </c>
    </row>
    <row r="5" s="48" customFormat="1" ht="30" customHeight="1" spans="1:4">
      <c r="A5" s="60" t="s">
        <v>1686</v>
      </c>
      <c r="B5" s="61" t="s">
        <v>1671</v>
      </c>
      <c r="C5" s="62">
        <f>SUM(C6:C8)</f>
        <v>3300</v>
      </c>
      <c r="D5" s="57"/>
    </row>
    <row r="6" ht="45" customHeight="1" spans="1:4">
      <c r="A6" s="63" t="s">
        <v>1687</v>
      </c>
      <c r="B6" s="64" t="s">
        <v>1688</v>
      </c>
      <c r="C6" s="65">
        <v>803</v>
      </c>
      <c r="D6" s="64" t="s">
        <v>1689</v>
      </c>
    </row>
    <row r="7" s="49" customFormat="1" ht="30" customHeight="1" spans="1:4">
      <c r="A7" s="63" t="s">
        <v>1690</v>
      </c>
      <c r="B7" s="64" t="s">
        <v>1691</v>
      </c>
      <c r="C7" s="65">
        <v>697</v>
      </c>
      <c r="D7" s="64" t="s">
        <v>1692</v>
      </c>
    </row>
    <row r="8" s="42" customFormat="1" ht="55" customHeight="1" spans="1:4">
      <c r="A8" s="66" t="s">
        <v>1693</v>
      </c>
      <c r="B8" s="64" t="s">
        <v>1694</v>
      </c>
      <c r="C8" s="65">
        <v>1800</v>
      </c>
      <c r="D8" s="67" t="s">
        <v>1695</v>
      </c>
    </row>
    <row r="9" s="50" customFormat="1" ht="30" customHeight="1" spans="1:4">
      <c r="A9" s="68" t="s">
        <v>1696</v>
      </c>
      <c r="B9" s="69" t="s">
        <v>1672</v>
      </c>
      <c r="C9" s="62">
        <f>SUM(C10:C12)</f>
        <v>20300</v>
      </c>
      <c r="D9" s="70"/>
    </row>
    <row r="10" s="50" customFormat="1" ht="30" customHeight="1" spans="1:4">
      <c r="A10" s="63" t="s">
        <v>1697</v>
      </c>
      <c r="B10" s="71" t="s">
        <v>1698</v>
      </c>
      <c r="C10" s="65">
        <v>11300</v>
      </c>
      <c r="D10" s="71" t="s">
        <v>1699</v>
      </c>
    </row>
    <row r="11" s="50" customFormat="1" ht="30" customHeight="1" spans="1:4">
      <c r="A11" s="63" t="s">
        <v>1700</v>
      </c>
      <c r="B11" s="71" t="s">
        <v>1701</v>
      </c>
      <c r="C11" s="65">
        <v>3000</v>
      </c>
      <c r="D11" s="71" t="s">
        <v>1702</v>
      </c>
    </row>
    <row r="12" s="50" customFormat="1" ht="30" customHeight="1" spans="1:4">
      <c r="A12" s="63" t="s">
        <v>1703</v>
      </c>
      <c r="B12" s="71" t="s">
        <v>1704</v>
      </c>
      <c r="C12" s="65">
        <v>6000</v>
      </c>
      <c r="D12" s="71" t="s">
        <v>1705</v>
      </c>
    </row>
    <row r="13" ht="30" customHeight="1" spans="1:4">
      <c r="A13" s="63"/>
      <c r="B13" s="69" t="s">
        <v>1240</v>
      </c>
      <c r="C13" s="62">
        <f>C9+C5</f>
        <v>23600</v>
      </c>
      <c r="D13" s="70"/>
    </row>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26.1" customHeight="1"/>
    <row r="25" ht="26.1" customHeight="1"/>
    <row r="26" ht="26.1" customHeight="1"/>
    <row r="27" ht="26.1" customHeight="1"/>
    <row r="28" ht="26.1" customHeight="1"/>
    <row r="29" ht="26.1"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spans="2:12">
      <c r="B40" s="72"/>
      <c r="C40" s="73"/>
      <c r="D40" s="72"/>
      <c r="E40" s="74"/>
      <c r="F40" s="74"/>
      <c r="G40" s="74"/>
      <c r="H40" s="74"/>
      <c r="I40" s="74"/>
      <c r="J40" s="74"/>
      <c r="K40" s="74"/>
      <c r="L40" s="74"/>
    </row>
    <row r="41" ht="26.1" customHeight="1" spans="1:12">
      <c r="A41" s="74"/>
      <c r="B41" s="72"/>
      <c r="C41" s="73"/>
      <c r="D41" s="72"/>
      <c r="E41" s="74"/>
      <c r="F41" s="74"/>
      <c r="G41" s="74"/>
      <c r="H41" s="74"/>
      <c r="I41" s="74"/>
      <c r="J41" s="74"/>
      <c r="K41" s="74"/>
      <c r="L41" s="74"/>
    </row>
    <row r="42" ht="26.1" customHeight="1" spans="1:12">
      <c r="A42" s="74"/>
      <c r="B42" s="72"/>
      <c r="C42" s="73"/>
      <c r="D42" s="72"/>
      <c r="E42" s="74"/>
      <c r="F42" s="74"/>
      <c r="G42" s="74"/>
      <c r="H42" s="74"/>
      <c r="I42" s="74"/>
      <c r="J42" s="74"/>
      <c r="K42" s="74"/>
      <c r="L42" s="74"/>
    </row>
    <row r="43" ht="26.1" customHeight="1" spans="1:12">
      <c r="A43" s="74"/>
      <c r="B43" s="72"/>
      <c r="C43" s="73"/>
      <c r="D43" s="72"/>
      <c r="E43" s="74"/>
      <c r="F43" s="74"/>
      <c r="G43" s="74"/>
      <c r="H43" s="74"/>
      <c r="I43" s="74"/>
      <c r="J43" s="74"/>
      <c r="K43" s="74"/>
      <c r="L43" s="74"/>
    </row>
    <row r="44" ht="26.1" customHeight="1" spans="1:12">
      <c r="A44" s="74"/>
      <c r="B44" s="72"/>
      <c r="C44" s="73"/>
      <c r="D44" s="72"/>
      <c r="E44" s="74"/>
      <c r="F44" s="74"/>
      <c r="G44" s="74"/>
      <c r="H44" s="74"/>
      <c r="I44" s="74"/>
      <c r="J44" s="74"/>
      <c r="K44" s="74"/>
      <c r="L44" s="74"/>
    </row>
    <row r="45" ht="26.1" customHeight="1" spans="1:12">
      <c r="A45" s="74"/>
      <c r="B45" s="72"/>
      <c r="C45" s="73"/>
      <c r="D45" s="72"/>
      <c r="E45" s="74"/>
      <c r="F45" s="74"/>
      <c r="G45" s="74"/>
      <c r="H45" s="74"/>
      <c r="I45" s="74"/>
      <c r="J45" s="74"/>
      <c r="K45" s="74"/>
      <c r="L45" s="74"/>
    </row>
    <row r="46" ht="26.1" customHeight="1" spans="1:12">
      <c r="A46" s="74"/>
      <c r="B46" s="72"/>
      <c r="C46" s="73"/>
      <c r="D46" s="72"/>
      <c r="E46" s="74"/>
      <c r="F46" s="74"/>
      <c r="G46" s="74"/>
      <c r="H46" s="74"/>
      <c r="I46" s="74"/>
      <c r="J46" s="74"/>
      <c r="K46" s="74"/>
      <c r="L46" s="74"/>
    </row>
    <row r="47" ht="26.1" customHeight="1" spans="1:12">
      <c r="A47" s="74"/>
      <c r="B47" s="72"/>
      <c r="C47" s="73"/>
      <c r="D47" s="72"/>
      <c r="E47" s="74"/>
      <c r="F47" s="74"/>
      <c r="G47" s="74"/>
      <c r="H47" s="74"/>
      <c r="I47" s="74"/>
      <c r="J47" s="74"/>
      <c r="K47" s="74"/>
      <c r="L47" s="74"/>
    </row>
    <row r="48" ht="26.1" customHeight="1" spans="1:12">
      <c r="A48" s="74"/>
      <c r="B48" s="72"/>
      <c r="C48" s="73"/>
      <c r="D48" s="72"/>
      <c r="E48" s="74"/>
      <c r="F48" s="74"/>
      <c r="G48" s="74"/>
      <c r="H48" s="74"/>
      <c r="I48" s="74"/>
      <c r="J48" s="74"/>
      <c r="K48" s="74"/>
      <c r="L48" s="74"/>
    </row>
    <row r="49" ht="26.1" customHeight="1" spans="1:12">
      <c r="A49" s="74"/>
      <c r="B49" s="72"/>
      <c r="C49" s="73"/>
      <c r="D49" s="72"/>
      <c r="E49" s="74"/>
      <c r="F49" s="74"/>
      <c r="G49" s="74"/>
      <c r="H49" s="74"/>
      <c r="I49" s="74"/>
      <c r="J49" s="74"/>
      <c r="K49" s="74"/>
      <c r="L49" s="74"/>
    </row>
    <row r="50" ht="26.1" customHeight="1" spans="1:12">
      <c r="A50" s="74"/>
      <c r="B50" s="72"/>
      <c r="C50" s="73"/>
      <c r="D50" s="72"/>
      <c r="E50" s="74"/>
      <c r="F50" s="74"/>
      <c r="G50" s="74"/>
      <c r="H50" s="74"/>
      <c r="I50" s="74"/>
      <c r="J50" s="74"/>
      <c r="K50" s="74"/>
      <c r="L50" s="74"/>
    </row>
    <row r="51" ht="26.1" customHeight="1" spans="1:12">
      <c r="A51" s="74"/>
      <c r="B51" s="72"/>
      <c r="C51" s="73"/>
      <c r="D51" s="72"/>
      <c r="E51" s="74"/>
      <c r="F51" s="74"/>
      <c r="G51" s="74"/>
      <c r="H51" s="74"/>
      <c r="I51" s="74"/>
      <c r="J51" s="74"/>
      <c r="K51" s="74"/>
      <c r="L51" s="74"/>
    </row>
    <row r="52" ht="26.1" customHeight="1" spans="1:12">
      <c r="A52" s="74"/>
      <c r="B52" s="72"/>
      <c r="C52" s="73"/>
      <c r="D52" s="72"/>
      <c r="E52" s="74"/>
      <c r="F52" s="74"/>
      <c r="G52" s="74"/>
      <c r="H52" s="74"/>
      <c r="I52" s="74"/>
      <c r="J52" s="74"/>
      <c r="K52" s="74"/>
      <c r="L52" s="74"/>
    </row>
    <row r="53" ht="26.1" customHeight="1" spans="1:12">
      <c r="A53" s="74"/>
      <c r="B53" s="72"/>
      <c r="C53" s="73"/>
      <c r="D53" s="72"/>
      <c r="E53" s="74"/>
      <c r="F53" s="74"/>
      <c r="G53" s="74"/>
      <c r="H53" s="74"/>
      <c r="I53" s="74"/>
      <c r="J53" s="74"/>
      <c r="K53" s="74"/>
      <c r="L53" s="74"/>
    </row>
    <row r="54" ht="26.1" customHeight="1" spans="1:12">
      <c r="A54" s="74"/>
      <c r="B54" s="72"/>
      <c r="C54" s="73"/>
      <c r="D54" s="72"/>
      <c r="E54" s="74"/>
      <c r="F54" s="74"/>
      <c r="G54" s="74"/>
      <c r="H54" s="74"/>
      <c r="I54" s="74"/>
      <c r="J54" s="74"/>
      <c r="K54" s="74"/>
      <c r="L54" s="74"/>
    </row>
    <row r="55" ht="26.1" customHeight="1" spans="1:12">
      <c r="A55" s="74"/>
      <c r="B55" s="72"/>
      <c r="C55" s="73"/>
      <c r="D55" s="72"/>
      <c r="E55" s="74"/>
      <c r="F55" s="74"/>
      <c r="G55" s="74"/>
      <c r="H55" s="74"/>
      <c r="I55" s="74"/>
      <c r="J55" s="74"/>
      <c r="K55" s="74"/>
      <c r="L55" s="74"/>
    </row>
    <row r="56" ht="26.1" customHeight="1" spans="1:12">
      <c r="A56" s="74"/>
      <c r="B56" s="72"/>
      <c r="C56" s="73"/>
      <c r="D56" s="72"/>
      <c r="E56" s="74"/>
      <c r="F56" s="74"/>
      <c r="G56" s="74"/>
      <c r="H56" s="74"/>
      <c r="I56" s="74"/>
      <c r="J56" s="74"/>
      <c r="K56" s="74"/>
      <c r="L56" s="74"/>
    </row>
    <row r="57" ht="26.1" customHeight="1" spans="1:12">
      <c r="A57" s="74"/>
      <c r="B57" s="72"/>
      <c r="C57" s="73"/>
      <c r="D57" s="72"/>
      <c r="E57" s="74"/>
      <c r="F57" s="74"/>
      <c r="G57" s="74"/>
      <c r="H57" s="74"/>
      <c r="I57" s="74"/>
      <c r="J57" s="74"/>
      <c r="K57" s="74"/>
      <c r="L57" s="74"/>
    </row>
    <row r="58" ht="26.1" customHeight="1" spans="1:12">
      <c r="A58" s="74"/>
      <c r="B58" s="72"/>
      <c r="C58" s="73"/>
      <c r="D58" s="72"/>
      <c r="E58" s="74"/>
      <c r="F58" s="74"/>
      <c r="G58" s="74"/>
      <c r="H58" s="74"/>
      <c r="I58" s="74"/>
      <c r="J58" s="74"/>
      <c r="K58" s="74"/>
      <c r="L58" s="74"/>
    </row>
    <row r="59" ht="26.1" customHeight="1" spans="1:12">
      <c r="A59" s="74"/>
      <c r="B59" s="72"/>
      <c r="C59" s="73"/>
      <c r="D59" s="72"/>
      <c r="E59" s="74"/>
      <c r="F59" s="74"/>
      <c r="G59" s="74"/>
      <c r="H59" s="74"/>
      <c r="I59" s="74"/>
      <c r="J59" s="74"/>
      <c r="K59" s="74"/>
      <c r="L59" s="74"/>
    </row>
    <row r="60" ht="26.1" customHeight="1" spans="1:12">
      <c r="A60" s="74"/>
      <c r="B60" s="72"/>
      <c r="C60" s="73"/>
      <c r="D60" s="72"/>
      <c r="E60" s="74"/>
      <c r="F60" s="74"/>
      <c r="G60" s="74"/>
      <c r="H60" s="74"/>
      <c r="I60" s="74"/>
      <c r="J60" s="74"/>
      <c r="K60" s="74"/>
      <c r="L60" s="74"/>
    </row>
    <row r="61" ht="26.1" customHeight="1" spans="1:12">
      <c r="A61" s="74"/>
      <c r="B61" s="72"/>
      <c r="C61" s="73"/>
      <c r="D61" s="72"/>
      <c r="E61" s="74"/>
      <c r="F61" s="74"/>
      <c r="G61" s="74"/>
      <c r="H61" s="74"/>
      <c r="I61" s="74"/>
      <c r="J61" s="74"/>
      <c r="K61" s="74"/>
      <c r="L61" s="74"/>
    </row>
    <row r="62" ht="18.95" customHeight="1" spans="1:12">
      <c r="A62" s="74"/>
      <c r="B62" s="72"/>
      <c r="C62" s="73"/>
      <c r="D62" s="72"/>
      <c r="E62" s="74"/>
      <c r="F62" s="74"/>
      <c r="G62" s="74"/>
      <c r="H62" s="74"/>
      <c r="I62" s="74"/>
      <c r="J62" s="74"/>
      <c r="K62" s="74"/>
      <c r="L62" s="74"/>
    </row>
    <row r="63" ht="20.1" customHeight="1" spans="1:12">
      <c r="A63" s="74"/>
      <c r="B63" s="72"/>
      <c r="C63" s="73"/>
      <c r="D63" s="72"/>
      <c r="E63" s="74"/>
      <c r="F63" s="74"/>
      <c r="G63" s="74"/>
      <c r="H63" s="74"/>
      <c r="I63" s="74"/>
      <c r="J63" s="74"/>
      <c r="K63" s="74"/>
      <c r="L63" s="74"/>
    </row>
    <row r="64" spans="1:12">
      <c r="A64" s="74"/>
      <c r="B64" s="72"/>
      <c r="C64" s="73"/>
      <c r="D64" s="72"/>
      <c r="E64" s="74"/>
      <c r="F64" s="74"/>
      <c r="G64" s="74"/>
      <c r="H64" s="74"/>
      <c r="I64" s="74"/>
      <c r="J64" s="74"/>
      <c r="K64" s="74"/>
      <c r="L64" s="74"/>
    </row>
    <row r="65" spans="1:1">
      <c r="A65" s="74"/>
    </row>
  </sheetData>
  <mergeCells count="1">
    <mergeCell ref="A2:D2"/>
  </mergeCells>
  <printOptions horizontalCentered="1"/>
  <pageMargins left="0.747916666666667" right="0.747916666666667" top="0.786805555555556" bottom="0.708333333333333"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workbookViewId="0">
      <selection activeCell="E6" sqref="E6"/>
    </sheetView>
  </sheetViews>
  <sheetFormatPr defaultColWidth="9" defaultRowHeight="15" outlineLevelCol="6"/>
  <cols>
    <col min="1" max="1" width="15.625" style="41" customWidth="1"/>
    <col min="2" max="2" width="14.375" style="41" customWidth="1"/>
    <col min="3" max="3" width="15.125" style="41" customWidth="1"/>
    <col min="4" max="4" width="14.25" style="41" customWidth="1"/>
    <col min="5" max="5" width="16.875" style="41" customWidth="1"/>
    <col min="6" max="6" width="16.5" style="41" customWidth="1"/>
    <col min="7" max="7" width="19.625" style="41" customWidth="1"/>
    <col min="8" max="16384" width="9" style="41"/>
  </cols>
  <sheetData>
    <row r="1" ht="21.75" customHeight="1" spans="1:1">
      <c r="A1" s="42" t="s">
        <v>1706</v>
      </c>
    </row>
    <row r="2" ht="42" customHeight="1" spans="1:7">
      <c r="A2" s="43" t="s">
        <v>1707</v>
      </c>
      <c r="B2" s="43"/>
      <c r="C2" s="43"/>
      <c r="D2" s="43"/>
      <c r="E2" s="43"/>
      <c r="F2" s="43"/>
      <c r="G2" s="43"/>
    </row>
    <row r="3" ht="46.5" customHeight="1" spans="7:7">
      <c r="G3" s="44" t="s">
        <v>1139</v>
      </c>
    </row>
    <row r="4" ht="39.75" customHeight="1" spans="1:7">
      <c r="A4" s="45" t="s">
        <v>1660</v>
      </c>
      <c r="B4" s="45" t="s">
        <v>1708</v>
      </c>
      <c r="C4" s="45"/>
      <c r="D4" s="45"/>
      <c r="E4" s="45" t="s">
        <v>1709</v>
      </c>
      <c r="F4" s="45"/>
      <c r="G4" s="45"/>
    </row>
    <row r="5" ht="39.75" customHeight="1" spans="1:7">
      <c r="A5" s="45"/>
      <c r="B5" s="45" t="s">
        <v>1240</v>
      </c>
      <c r="C5" s="45" t="s">
        <v>1664</v>
      </c>
      <c r="D5" s="45" t="s">
        <v>1665</v>
      </c>
      <c r="E5" s="45" t="s">
        <v>1240</v>
      </c>
      <c r="F5" s="45" t="s">
        <v>1664</v>
      </c>
      <c r="G5" s="45" t="s">
        <v>1665</v>
      </c>
    </row>
    <row r="6" ht="56.25" customHeight="1" spans="1:7">
      <c r="A6" s="45" t="s">
        <v>1666</v>
      </c>
      <c r="B6" s="45">
        <f>C6+D6</f>
        <v>53917.22</v>
      </c>
      <c r="C6" s="46">
        <v>53917.22</v>
      </c>
      <c r="D6" s="46">
        <v>0</v>
      </c>
      <c r="E6" s="45">
        <f>F6+G6</f>
        <v>7509.83</v>
      </c>
      <c r="F6" s="46">
        <v>5554.33</v>
      </c>
      <c r="G6" s="47">
        <v>1955.5</v>
      </c>
    </row>
    <row r="17" ht="26.1" customHeight="1"/>
    <row r="18" ht="26.1" customHeight="1"/>
    <row r="19" ht="26.1" customHeight="1"/>
    <row r="20" ht="26.1" customHeight="1"/>
    <row r="21" ht="26.1" customHeight="1"/>
    <row r="22" ht="26.1" customHeight="1"/>
    <row r="23" ht="26.1" customHeight="1"/>
    <row r="24" ht="26.1" customHeight="1"/>
    <row r="25" ht="26.1" customHeight="1"/>
    <row r="26" ht="26.1" customHeight="1"/>
    <row r="27" ht="26.1" customHeight="1"/>
    <row r="28" ht="26.1" customHeight="1"/>
    <row r="29" ht="26.1"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18.95" customHeight="1"/>
    <row r="71" ht="20.1" customHeight="1"/>
  </sheetData>
  <mergeCells count="4">
    <mergeCell ref="A2:G2"/>
    <mergeCell ref="B4:D4"/>
    <mergeCell ref="E4:G4"/>
    <mergeCell ref="A4:A5"/>
  </mergeCells>
  <printOptions horizontalCentered="1"/>
  <pageMargins left="0.747916666666667" right="0.747916666666667" top="0.786805555555556" bottom="0.708333333333333"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J8" sqref="J8:S8"/>
    </sheetView>
  </sheetViews>
  <sheetFormatPr defaultColWidth="9" defaultRowHeight="15" outlineLevelRow="7" outlineLevelCol="5"/>
  <cols>
    <col min="1" max="1" width="15.375" style="28" customWidth="1"/>
    <col min="2" max="2" width="12.25" style="28" customWidth="1"/>
    <col min="3" max="3" width="16.75" style="28" customWidth="1"/>
    <col min="4" max="4" width="20.875" style="28" customWidth="1"/>
    <col min="5" max="5" width="21.5" style="28" customWidth="1"/>
    <col min="6" max="6" width="24.125" style="28" customWidth="1"/>
    <col min="7" max="16384" width="9" style="28"/>
  </cols>
  <sheetData>
    <row r="1" s="28" customFormat="1" ht="18" customHeight="1" spans="1:6">
      <c r="A1" s="29" t="s">
        <v>1710</v>
      </c>
      <c r="B1" s="30"/>
      <c r="C1" s="30"/>
      <c r="D1" s="30"/>
      <c r="E1" s="30"/>
      <c r="F1" s="30"/>
    </row>
    <row r="2" s="28" customFormat="1" ht="23" spans="1:6">
      <c r="A2" s="31" t="s">
        <v>1711</v>
      </c>
      <c r="B2" s="31"/>
      <c r="C2" s="31"/>
      <c r="D2" s="31"/>
      <c r="E2" s="31"/>
      <c r="F2" s="31"/>
    </row>
    <row r="3" s="28" customFormat="1" ht="27.95" customHeight="1" spans="1:6">
      <c r="A3" s="30"/>
      <c r="B3" s="30"/>
      <c r="C3" s="30"/>
      <c r="D3" s="30"/>
      <c r="E3" s="30"/>
      <c r="F3" s="32" t="s">
        <v>1139</v>
      </c>
    </row>
    <row r="4" s="28" customFormat="1" ht="33" customHeight="1" spans="1:6">
      <c r="A4" s="33" t="s">
        <v>1712</v>
      </c>
      <c r="B4" s="34"/>
      <c r="C4" s="34"/>
      <c r="D4" s="34"/>
      <c r="E4" s="34"/>
      <c r="F4" s="34"/>
    </row>
    <row r="5" s="28" customFormat="1" ht="33" customHeight="1" spans="1:6">
      <c r="A5" s="35" t="s">
        <v>1713</v>
      </c>
      <c r="B5" s="36" t="s">
        <v>1714</v>
      </c>
      <c r="C5" s="35" t="s">
        <v>1715</v>
      </c>
      <c r="D5" s="35"/>
      <c r="E5" s="35"/>
      <c r="F5" s="35" t="s">
        <v>1716</v>
      </c>
    </row>
    <row r="6" s="28" customFormat="1" ht="33" customHeight="1" spans="1:6">
      <c r="A6" s="35"/>
      <c r="B6" s="36"/>
      <c r="C6" s="35" t="s">
        <v>1679</v>
      </c>
      <c r="D6" s="35" t="s">
        <v>1717</v>
      </c>
      <c r="E6" s="35" t="s">
        <v>1718</v>
      </c>
      <c r="F6" s="35"/>
    </row>
    <row r="7" s="28" customFormat="1" ht="54" customHeight="1" spans="1:6">
      <c r="A7" s="37">
        <f>B7+C7+F7</f>
        <v>475.28</v>
      </c>
      <c r="B7" s="37">
        <v>0</v>
      </c>
      <c r="C7" s="37">
        <f>D7+E7</f>
        <v>238</v>
      </c>
      <c r="D7" s="37">
        <v>88</v>
      </c>
      <c r="E7" s="38">
        <v>150</v>
      </c>
      <c r="F7" s="38">
        <v>237.28</v>
      </c>
    </row>
    <row r="8" s="28" customFormat="1" ht="100" customHeight="1" spans="1:6">
      <c r="A8" s="39" t="s">
        <v>1719</v>
      </c>
      <c r="B8" s="40"/>
      <c r="C8" s="40"/>
      <c r="D8" s="40"/>
      <c r="E8" s="40"/>
      <c r="F8" s="40"/>
    </row>
  </sheetData>
  <mergeCells count="7">
    <mergeCell ref="A2:F2"/>
    <mergeCell ref="A4:F4"/>
    <mergeCell ref="C5:E5"/>
    <mergeCell ref="A8:F8"/>
    <mergeCell ref="A5:A6"/>
    <mergeCell ref="B5:B6"/>
    <mergeCell ref="F5:F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70" zoomScaleNormal="70" topLeftCell="A10" workbookViewId="0">
      <selection activeCell="E20" sqref="E20"/>
    </sheetView>
  </sheetViews>
  <sheetFormatPr defaultColWidth="8.75" defaultRowHeight="15"/>
  <cols>
    <col min="1" max="1" width="170.125" customWidth="1"/>
    <col min="257" max="257" width="182.25" customWidth="1"/>
    <col min="513" max="513" width="182.25" customWidth="1"/>
    <col min="769" max="769" width="182.25" customWidth="1"/>
    <col min="1025" max="1025" width="182.25" customWidth="1"/>
    <col min="1281" max="1281" width="182.25" customWidth="1"/>
    <col min="1537" max="1537" width="182.25" customWidth="1"/>
    <col min="1793" max="1793" width="182.25" customWidth="1"/>
    <col min="2049" max="2049" width="182.25" customWidth="1"/>
    <col min="2305" max="2305" width="182.25" customWidth="1"/>
    <col min="2561" max="2561" width="182.25" customWidth="1"/>
    <col min="2817" max="2817" width="182.25" customWidth="1"/>
    <col min="3073" max="3073" width="182.25" customWidth="1"/>
    <col min="3329" max="3329" width="182.25" customWidth="1"/>
    <col min="3585" max="3585" width="182.25" customWidth="1"/>
    <col min="3841" max="3841" width="182.25" customWidth="1"/>
    <col min="4097" max="4097" width="182.25" customWidth="1"/>
    <col min="4353" max="4353" width="182.25" customWidth="1"/>
    <col min="4609" max="4609" width="182.25" customWidth="1"/>
    <col min="4865" max="4865" width="182.25" customWidth="1"/>
    <col min="5121" max="5121" width="182.25" customWidth="1"/>
    <col min="5377" max="5377" width="182.25" customWidth="1"/>
    <col min="5633" max="5633" width="182.25" customWidth="1"/>
    <col min="5889" max="5889" width="182.25" customWidth="1"/>
    <col min="6145" max="6145" width="182.25" customWidth="1"/>
    <col min="6401" max="6401" width="182.25" customWidth="1"/>
    <col min="6657" max="6657" width="182.25" customWidth="1"/>
    <col min="6913" max="6913" width="182.25" customWidth="1"/>
    <col min="7169" max="7169" width="182.25" customWidth="1"/>
    <col min="7425" max="7425" width="182.25" customWidth="1"/>
    <col min="7681" max="7681" width="182.25" customWidth="1"/>
    <col min="7937" max="7937" width="182.25" customWidth="1"/>
    <col min="8193" max="8193" width="182.25" customWidth="1"/>
    <col min="8449" max="8449" width="182.25" customWidth="1"/>
    <col min="8705" max="8705" width="182.25" customWidth="1"/>
    <col min="8961" max="8961" width="182.25" customWidth="1"/>
    <col min="9217" max="9217" width="182.25" customWidth="1"/>
    <col min="9473" max="9473" width="182.25" customWidth="1"/>
    <col min="9729" max="9729" width="182.25" customWidth="1"/>
    <col min="9985" max="9985" width="182.25" customWidth="1"/>
    <col min="10241" max="10241" width="182.25" customWidth="1"/>
    <col min="10497" max="10497" width="182.25" customWidth="1"/>
    <col min="10753" max="10753" width="182.25" customWidth="1"/>
    <col min="11009" max="11009" width="182.25" customWidth="1"/>
    <col min="11265" max="11265" width="182.25" customWidth="1"/>
    <col min="11521" max="11521" width="182.25" customWidth="1"/>
    <col min="11777" max="11777" width="182.25" customWidth="1"/>
    <col min="12033" max="12033" width="182.25" customWidth="1"/>
    <col min="12289" max="12289" width="182.25" customWidth="1"/>
    <col min="12545" max="12545" width="182.25" customWidth="1"/>
    <col min="12801" max="12801" width="182.25" customWidth="1"/>
    <col min="13057" max="13057" width="182.25" customWidth="1"/>
    <col min="13313" max="13313" width="182.25" customWidth="1"/>
    <col min="13569" max="13569" width="182.25" customWidth="1"/>
    <col min="13825" max="13825" width="182.25" customWidth="1"/>
    <col min="14081" max="14081" width="182.25" customWidth="1"/>
    <col min="14337" max="14337" width="182.25" customWidth="1"/>
    <col min="14593" max="14593" width="182.25" customWidth="1"/>
    <col min="14849" max="14849" width="182.25" customWidth="1"/>
    <col min="15105" max="15105" width="182.25" customWidth="1"/>
    <col min="15361" max="15361" width="182.25" customWidth="1"/>
    <col min="15617" max="15617" width="182.25" customWidth="1"/>
    <col min="15873" max="15873" width="182.25" customWidth="1"/>
    <col min="16129" max="16129" width="182.25" customWidth="1"/>
  </cols>
  <sheetData>
    <row r="1" ht="36" customHeight="1" spans="1:1">
      <c r="A1" s="23" t="s">
        <v>1720</v>
      </c>
    </row>
    <row r="2" s="22" customFormat="1" ht="33" customHeight="1" spans="1:1">
      <c r="A2" s="24" t="s">
        <v>1721</v>
      </c>
    </row>
    <row r="3" s="22" customFormat="1" ht="20.25" customHeight="1" spans="1:1">
      <c r="A3" s="25"/>
    </row>
    <row r="4" ht="57" customHeight="1" spans="1:1">
      <c r="A4" s="26" t="s">
        <v>1722</v>
      </c>
    </row>
    <row r="5" ht="57" customHeight="1" spans="1:1">
      <c r="A5" s="27"/>
    </row>
    <row r="6" ht="57" customHeight="1" spans="1:1">
      <c r="A6" s="27"/>
    </row>
    <row r="7" ht="57" customHeight="1" spans="1:1">
      <c r="A7" s="27"/>
    </row>
    <row r="8" ht="57" customHeight="1" spans="1:1">
      <c r="A8" s="27"/>
    </row>
    <row r="9" ht="57" customHeight="1" spans="1:1">
      <c r="A9" s="27"/>
    </row>
    <row r="10" ht="57" customHeight="1" spans="1:1">
      <c r="A10" s="27"/>
    </row>
    <row r="11" ht="57" customHeight="1" spans="1:1">
      <c r="A11" s="27"/>
    </row>
    <row r="12" ht="57" customHeight="1" spans="1:1">
      <c r="A12" s="27"/>
    </row>
    <row r="13" ht="57" customHeight="1" spans="1:1">
      <c r="A13" s="27"/>
    </row>
    <row r="14" ht="57" customHeight="1" spans="1:1">
      <c r="A14" s="27"/>
    </row>
    <row r="15" ht="57" customHeight="1" spans="1:1">
      <c r="A15" s="27"/>
    </row>
    <row r="16" ht="57" customHeight="1" spans="1:1">
      <c r="A16" s="27"/>
    </row>
    <row r="17" ht="57" customHeight="1" spans="1:1">
      <c r="A17" s="27"/>
    </row>
    <row r="18" ht="57" customHeight="1" spans="1:1">
      <c r="A18" s="27"/>
    </row>
    <row r="19" ht="57" customHeight="1" spans="1:1">
      <c r="A19" s="27"/>
    </row>
    <row r="20" ht="57" customHeight="1" spans="1:1">
      <c r="A20" s="27"/>
    </row>
    <row r="21" ht="57" customHeight="1" spans="1:1">
      <c r="A21" s="27"/>
    </row>
    <row r="22" ht="57" customHeight="1" spans="1:1">
      <c r="A22" s="27"/>
    </row>
    <row r="23" ht="57" customHeight="1" spans="1:1">
      <c r="A23" s="27"/>
    </row>
    <row r="24" ht="57" customHeight="1" spans="1:1">
      <c r="A24" s="27"/>
    </row>
    <row r="25" ht="57" customHeight="1" spans="1:1">
      <c r="A25" s="27"/>
    </row>
    <row r="26" ht="32.25" customHeight="1"/>
    <row r="27" ht="37.5" customHeight="1"/>
    <row r="28" ht="31.5" customHeight="1"/>
  </sheetData>
  <mergeCells count="1">
    <mergeCell ref="A4:A25"/>
  </mergeCells>
  <printOptions horizontalCentered="1"/>
  <pageMargins left="0.472222222222222" right="0.472222222222222" top="0.786805555555556" bottom="0.708333333333333"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21"/>
  <sheetViews>
    <sheetView topLeftCell="A2" workbookViewId="0">
      <selection activeCell="E7" sqref="E7"/>
    </sheetView>
  </sheetViews>
  <sheetFormatPr defaultColWidth="9" defaultRowHeight="15" outlineLevelCol="5"/>
  <cols>
    <col min="1" max="1" width="26.5" style="3" customWidth="1"/>
    <col min="2" max="2" width="12.6666666666667" style="3" customWidth="1"/>
    <col min="3" max="4" width="23" style="3" customWidth="1"/>
    <col min="5" max="5" width="66.6666666666667" style="3" customWidth="1"/>
    <col min="6" max="6" width="90.1666666666667" style="3" customWidth="1"/>
    <col min="7" max="16384" width="9" style="3"/>
  </cols>
  <sheetData>
    <row r="1" ht="25.15" customHeight="1" spans="1:1">
      <c r="A1" s="4" t="s">
        <v>1723</v>
      </c>
    </row>
    <row r="2" s="1" customFormat="1" ht="51" customHeight="1" spans="1:6">
      <c r="A2" s="5" t="s">
        <v>1724</v>
      </c>
      <c r="B2" s="5"/>
      <c r="C2" s="5"/>
      <c r="D2" s="5"/>
      <c r="E2" s="6"/>
      <c r="F2" s="5"/>
    </row>
    <row r="3" s="1" customFormat="1" ht="34" customHeight="1" spans="1:6">
      <c r="A3" s="7" t="s">
        <v>1725</v>
      </c>
      <c r="B3" s="7" t="s">
        <v>1726</v>
      </c>
      <c r="C3" s="7" t="s">
        <v>1727</v>
      </c>
      <c r="D3" s="7" t="s">
        <v>1728</v>
      </c>
      <c r="E3" s="8" t="s">
        <v>1729</v>
      </c>
      <c r="F3" s="9" t="s">
        <v>1730</v>
      </c>
    </row>
    <row r="4" s="2" customFormat="1" ht="28" customHeight="1" spans="1:6">
      <c r="A4" s="10" t="s">
        <v>1731</v>
      </c>
      <c r="B4" s="11" t="s">
        <v>1732</v>
      </c>
      <c r="C4" s="12" t="s">
        <v>1733</v>
      </c>
      <c r="D4" s="12" t="s">
        <v>1734</v>
      </c>
      <c r="E4" s="10" t="s">
        <v>1735</v>
      </c>
      <c r="F4" s="13" t="s">
        <v>1736</v>
      </c>
    </row>
    <row r="5" s="1" customFormat="1" ht="34" customHeight="1" spans="1:6">
      <c r="A5" s="10" t="s">
        <v>1731</v>
      </c>
      <c r="B5" s="12" t="s">
        <v>1737</v>
      </c>
      <c r="C5" s="12" t="s">
        <v>1738</v>
      </c>
      <c r="D5" s="14">
        <v>461</v>
      </c>
      <c r="E5" s="10" t="s">
        <v>1739</v>
      </c>
      <c r="F5" s="15" t="s">
        <v>1740</v>
      </c>
    </row>
    <row r="6" s="1" customFormat="1" ht="34" customHeight="1" spans="1:6">
      <c r="A6" s="10" t="s">
        <v>1731</v>
      </c>
      <c r="B6" s="12" t="s">
        <v>1741</v>
      </c>
      <c r="C6" s="12" t="s">
        <v>1742</v>
      </c>
      <c r="D6" s="14">
        <v>461</v>
      </c>
      <c r="E6" s="10" t="s">
        <v>1743</v>
      </c>
      <c r="F6" s="15" t="s">
        <v>1744</v>
      </c>
    </row>
    <row r="7" s="1" customFormat="1" ht="28" customHeight="1" spans="1:6">
      <c r="A7" s="10" t="s">
        <v>1731</v>
      </c>
      <c r="B7" s="12" t="s">
        <v>1745</v>
      </c>
      <c r="C7" s="12" t="s">
        <v>1746</v>
      </c>
      <c r="D7" s="14">
        <v>680</v>
      </c>
      <c r="E7" s="10" t="s">
        <v>1747</v>
      </c>
      <c r="F7" s="15" t="s">
        <v>1748</v>
      </c>
    </row>
    <row r="8" s="1" customFormat="1" ht="28" customHeight="1" spans="1:6">
      <c r="A8" s="10"/>
      <c r="B8" s="12"/>
      <c r="C8" s="12"/>
      <c r="D8" s="14"/>
      <c r="E8" s="10"/>
      <c r="F8" s="16"/>
    </row>
    <row r="9" s="1" customFormat="1" ht="28" customHeight="1" spans="1:6">
      <c r="A9" s="10"/>
      <c r="B9" s="12"/>
      <c r="C9" s="12"/>
      <c r="D9" s="14"/>
      <c r="E9" s="10"/>
      <c r="F9" s="16"/>
    </row>
    <row r="10" s="2" customFormat="1" ht="28" customHeight="1" spans="1:6">
      <c r="A10" s="10"/>
      <c r="B10" s="12"/>
      <c r="C10" s="12"/>
      <c r="D10" s="14"/>
      <c r="E10" s="10"/>
      <c r="F10" s="16"/>
    </row>
    <row r="11" s="2" customFormat="1" ht="28" customHeight="1" spans="1:6">
      <c r="A11" s="10"/>
      <c r="B11" s="12"/>
      <c r="C11" s="12"/>
      <c r="D11" s="14"/>
      <c r="E11" s="10"/>
      <c r="F11" s="16"/>
    </row>
    <row r="12" s="1" customFormat="1" ht="37" customHeight="1" spans="1:6">
      <c r="A12" s="10"/>
      <c r="B12" s="12"/>
      <c r="C12" s="12"/>
      <c r="D12" s="12"/>
      <c r="E12" s="10"/>
      <c r="F12" s="16"/>
    </row>
    <row r="13" s="2" customFormat="1" ht="28" customHeight="1" spans="1:6">
      <c r="A13" s="10"/>
      <c r="B13" s="12"/>
      <c r="C13" s="12"/>
      <c r="D13" s="12"/>
      <c r="E13" s="17"/>
      <c r="F13" s="16"/>
    </row>
    <row r="14" s="2" customFormat="1" ht="28" customHeight="1" spans="1:6">
      <c r="A14" s="10"/>
      <c r="B14" s="11"/>
      <c r="C14" s="12"/>
      <c r="D14" s="12"/>
      <c r="E14" s="10"/>
      <c r="F14" s="18"/>
    </row>
    <row r="15" s="2" customFormat="1" ht="28" customHeight="1" spans="1:6">
      <c r="A15" s="10"/>
      <c r="B15" s="12"/>
      <c r="C15" s="12"/>
      <c r="D15" s="12"/>
      <c r="E15" s="17"/>
      <c r="F15" s="16"/>
    </row>
    <row r="16" s="2" customFormat="1" ht="28" customHeight="1" spans="1:6">
      <c r="A16" s="10"/>
      <c r="B16" s="12"/>
      <c r="C16" s="12"/>
      <c r="D16" s="12"/>
      <c r="E16" s="17"/>
      <c r="F16" s="16"/>
    </row>
    <row r="17" s="1" customFormat="1" ht="28" customHeight="1" spans="1:6">
      <c r="A17" s="19" t="s">
        <v>1749</v>
      </c>
      <c r="B17" s="20"/>
      <c r="C17" s="21"/>
      <c r="D17" s="12">
        <f>SUM(D5:D16)</f>
        <v>1602</v>
      </c>
      <c r="E17" s="17"/>
      <c r="F17" s="16"/>
    </row>
    <row r="18" spans="2:3">
      <c r="B18" s="4"/>
      <c r="C18" s="4"/>
    </row>
    <row r="19" spans="2:3">
      <c r="B19" s="4"/>
      <c r="C19" s="4"/>
    </row>
    <row r="20" spans="2:3">
      <c r="B20" s="4"/>
      <c r="C20" s="4"/>
    </row>
    <row r="21" spans="2:3">
      <c r="B21" s="4"/>
      <c r="C21" s="4"/>
    </row>
  </sheetData>
  <mergeCells count="2">
    <mergeCell ref="A2:F2"/>
    <mergeCell ref="A17:C17"/>
  </mergeCells>
  <hyperlinks>
    <hyperlink ref="F4" r:id="rId1" display="http://www.yunxiqu.gov.cn/43263/43266/43289/content_1875371.html"/>
    <hyperlink ref="F5" r:id="rId2" display="http://www.yunxiqu.gov.cn/38965/39034/39035/39058/41905/42301/content_1928788.html"/>
    <hyperlink ref="F6" r:id="rId3" display="http://www.yunxiqu.gov.cn/38965/39034/39035/39047/41773/42063/content_1910176.html"/>
    <hyperlink ref="F7" r:id="rId4" display="http://www.yunxiqu.gov.cn/38965/39034/39035/39047/41773/42063/content_1933909.html"/>
  </hyperlinks>
  <printOptions horizontalCentered="1"/>
  <pageMargins left="0.511805555555556" right="0.511805555555556" top="0.786805555555556" bottom="0.708333333333333"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1"/>
  <sheetViews>
    <sheetView workbookViewId="0">
      <selection activeCell="D1260" sqref="D1260:D1270"/>
    </sheetView>
  </sheetViews>
  <sheetFormatPr defaultColWidth="8" defaultRowHeight="14" outlineLevelCol="4"/>
  <cols>
    <col min="1" max="1" width="8.75" style="231" customWidth="1"/>
    <col min="2" max="2" width="41.75" style="231" customWidth="1"/>
    <col min="3" max="4" width="13.75" style="232" customWidth="1"/>
    <col min="5" max="5" width="18" style="232" customWidth="1"/>
    <col min="6" max="16384" width="8" style="232"/>
  </cols>
  <sheetData>
    <row r="1" ht="15" spans="1:4">
      <c r="A1" s="233" t="s">
        <v>69</v>
      </c>
      <c r="B1" s="234"/>
      <c r="C1" s="237"/>
      <c r="D1" s="235"/>
    </row>
    <row r="2" ht="23" spans="1:5">
      <c r="A2" s="236" t="s">
        <v>70</v>
      </c>
      <c r="B2" s="236"/>
      <c r="C2" s="236"/>
      <c r="D2" s="236"/>
      <c r="E2" s="236"/>
    </row>
    <row r="3" ht="15" spans="1:5">
      <c r="A3" s="237"/>
      <c r="B3" s="234"/>
      <c r="C3" s="237"/>
      <c r="E3" s="296" t="s">
        <v>36</v>
      </c>
    </row>
    <row r="5" ht="28" customHeight="1" spans="1:5">
      <c r="A5" s="238" t="s">
        <v>71</v>
      </c>
      <c r="B5" s="238" t="s">
        <v>72</v>
      </c>
      <c r="C5" s="238" t="s">
        <v>73</v>
      </c>
      <c r="D5" s="238" t="s">
        <v>39</v>
      </c>
      <c r="E5" s="238" t="s">
        <v>40</v>
      </c>
    </row>
    <row r="6" spans="1:5">
      <c r="A6" s="239"/>
      <c r="B6" s="239" t="s">
        <v>74</v>
      </c>
      <c r="C6" s="240">
        <f>C7+C236+C276+C295+C385+C437+C493+C550+C676+C748+C827+C850+C961+C1025+C1089+C1109+C1139+C1149+C1194+C1214+C1258+C1317+C1320+C1328</f>
        <v>131770</v>
      </c>
      <c r="D6" s="240">
        <f>D7+D236+D276+D295+D385+D437+D493+D550+D676+D748+D827+D850+D961+D1025+D1089+D1109+D1139+D1149+D1194+D1214+D1258+D1317+D1320+D1328+D1314</f>
        <v>113550</v>
      </c>
      <c r="E6" s="291">
        <f>IFERROR(D6/C6,)</f>
        <v>0.861728769826212</v>
      </c>
    </row>
    <row r="7" spans="1:5">
      <c r="A7" s="239">
        <v>201</v>
      </c>
      <c r="B7" s="239" t="s">
        <v>75</v>
      </c>
      <c r="C7" s="240">
        <f>C8+C20+C29+C40+C51+C62+C73+C81+C90+C103+C112+C123+C135+C142+C150+C156+C163+C170+C177+C184+C191+C199+C205+C211+C218+C233</f>
        <v>14744</v>
      </c>
      <c r="D7" s="240">
        <f>D8+D20+D29+D40+D51+D62+D73+D81+D90+D103+D112+D123+D135+D142+D150+D156+D163+D170+D177+D184+D191+D199+D205+D211+D218+D233</f>
        <v>13630</v>
      </c>
      <c r="E7" s="291">
        <f>IFERROR(D7/C7,)</f>
        <v>0.92444384156267</v>
      </c>
    </row>
    <row r="8" spans="1:5">
      <c r="A8" s="241">
        <v>20101</v>
      </c>
      <c r="B8" s="241" t="s">
        <v>76</v>
      </c>
      <c r="C8" s="242">
        <f>SUM(C9:C19)</f>
        <v>583</v>
      </c>
      <c r="D8" s="242">
        <f>SUM(D9:D19)</f>
        <v>635</v>
      </c>
      <c r="E8" s="292">
        <f>IFERROR(D8/C8,0)</f>
        <v>1.08919382504288</v>
      </c>
    </row>
    <row r="9" spans="1:5">
      <c r="A9" s="243">
        <v>2010101</v>
      </c>
      <c r="B9" s="243" t="s">
        <v>77</v>
      </c>
      <c r="C9" s="244">
        <v>449</v>
      </c>
      <c r="D9" s="244">
        <v>473</v>
      </c>
      <c r="E9" s="293">
        <f>IFERROR(D9/C9,0)</f>
        <v>1.05345211581292</v>
      </c>
    </row>
    <row r="10" spans="1:5">
      <c r="A10" s="243">
        <v>2010102</v>
      </c>
      <c r="B10" s="243" t="s">
        <v>78</v>
      </c>
      <c r="C10" s="244">
        <v>66</v>
      </c>
      <c r="D10" s="244">
        <v>82</v>
      </c>
      <c r="E10" s="293">
        <f t="shared" ref="E10:E20" si="0">IFERROR(D10/C10,0)</f>
        <v>1.24242424242424</v>
      </c>
    </row>
    <row r="11" spans="1:5">
      <c r="A11" s="243">
        <v>2010103</v>
      </c>
      <c r="B11" s="243" t="s">
        <v>79</v>
      </c>
      <c r="C11" s="244">
        <v>0</v>
      </c>
      <c r="D11" s="244"/>
      <c r="E11" s="293">
        <f t="shared" si="0"/>
        <v>0</v>
      </c>
    </row>
    <row r="12" spans="1:5">
      <c r="A12" s="243">
        <v>2010104</v>
      </c>
      <c r="B12" s="243" t="s">
        <v>80</v>
      </c>
      <c r="C12" s="244">
        <v>40</v>
      </c>
      <c r="D12" s="244">
        <v>55</v>
      </c>
      <c r="E12" s="293">
        <f t="shared" si="0"/>
        <v>1.375</v>
      </c>
    </row>
    <row r="13" spans="1:5">
      <c r="A13" s="243">
        <v>2010105</v>
      </c>
      <c r="B13" s="243" t="s">
        <v>81</v>
      </c>
      <c r="C13" s="244">
        <v>0</v>
      </c>
      <c r="D13" s="244"/>
      <c r="E13" s="293">
        <f t="shared" si="0"/>
        <v>0</v>
      </c>
    </row>
    <row r="14" spans="1:5">
      <c r="A14" s="243">
        <v>2010106</v>
      </c>
      <c r="B14" s="243" t="s">
        <v>82</v>
      </c>
      <c r="C14" s="244">
        <v>0</v>
      </c>
      <c r="D14" s="244"/>
      <c r="E14" s="293">
        <f t="shared" si="0"/>
        <v>0</v>
      </c>
    </row>
    <row r="15" spans="1:5">
      <c r="A15" s="243">
        <v>2010107</v>
      </c>
      <c r="B15" s="243" t="s">
        <v>83</v>
      </c>
      <c r="C15" s="244">
        <v>0</v>
      </c>
      <c r="D15" s="244"/>
      <c r="E15" s="293">
        <f t="shared" si="0"/>
        <v>0</v>
      </c>
    </row>
    <row r="16" spans="1:5">
      <c r="A16" s="243">
        <v>2010108</v>
      </c>
      <c r="B16" s="243" t="s">
        <v>84</v>
      </c>
      <c r="C16" s="244">
        <v>28</v>
      </c>
      <c r="D16" s="244">
        <v>25</v>
      </c>
      <c r="E16" s="293">
        <f t="shared" si="0"/>
        <v>0.892857142857143</v>
      </c>
    </row>
    <row r="17" spans="1:5">
      <c r="A17" s="243">
        <v>2010109</v>
      </c>
      <c r="B17" s="243" t="s">
        <v>85</v>
      </c>
      <c r="C17" s="244">
        <v>0</v>
      </c>
      <c r="D17" s="244"/>
      <c r="E17" s="293">
        <f t="shared" si="0"/>
        <v>0</v>
      </c>
    </row>
    <row r="18" spans="1:5">
      <c r="A18" s="243">
        <v>2010150</v>
      </c>
      <c r="B18" s="243" t="s">
        <v>86</v>
      </c>
      <c r="C18" s="244">
        <v>0</v>
      </c>
      <c r="D18" s="244"/>
      <c r="E18" s="293">
        <f t="shared" si="0"/>
        <v>0</v>
      </c>
    </row>
    <row r="19" spans="1:5">
      <c r="A19" s="243">
        <v>2010199</v>
      </c>
      <c r="B19" s="243" t="s">
        <v>87</v>
      </c>
      <c r="C19" s="244">
        <v>0</v>
      </c>
      <c r="D19" s="244"/>
      <c r="E19" s="293">
        <f t="shared" si="0"/>
        <v>0</v>
      </c>
    </row>
    <row r="20" spans="1:5">
      <c r="A20" s="241">
        <v>20102</v>
      </c>
      <c r="B20" s="241" t="s">
        <v>88</v>
      </c>
      <c r="C20" s="242">
        <f>SUM(C21:C28)</f>
        <v>454</v>
      </c>
      <c r="D20" s="242">
        <f>SUM(D21:D28)</f>
        <v>505</v>
      </c>
      <c r="E20" s="292">
        <f t="shared" si="0"/>
        <v>1.11233480176211</v>
      </c>
    </row>
    <row r="21" spans="1:5">
      <c r="A21" s="243">
        <v>2010201</v>
      </c>
      <c r="B21" s="243" t="s">
        <v>77</v>
      </c>
      <c r="C21" s="244">
        <v>360</v>
      </c>
      <c r="D21" s="244">
        <v>395</v>
      </c>
      <c r="E21" s="293">
        <f t="shared" ref="E21:E29" si="1">IFERROR(D21/C21,0)</f>
        <v>1.09722222222222</v>
      </c>
    </row>
    <row r="22" spans="1:5">
      <c r="A22" s="243">
        <v>2010202</v>
      </c>
      <c r="B22" s="243" t="s">
        <v>78</v>
      </c>
      <c r="C22" s="244">
        <v>19</v>
      </c>
      <c r="D22" s="244">
        <v>22</v>
      </c>
      <c r="E22" s="293">
        <f t="shared" si="1"/>
        <v>1.15789473684211</v>
      </c>
    </row>
    <row r="23" spans="1:5">
      <c r="A23" s="243">
        <v>2010203</v>
      </c>
      <c r="B23" s="243" t="s">
        <v>79</v>
      </c>
      <c r="C23" s="244">
        <v>0</v>
      </c>
      <c r="D23" s="244"/>
      <c r="E23" s="293">
        <f t="shared" si="1"/>
        <v>0</v>
      </c>
    </row>
    <row r="24" spans="1:5">
      <c r="A24" s="243">
        <v>2010204</v>
      </c>
      <c r="B24" s="243" t="s">
        <v>89</v>
      </c>
      <c r="C24" s="244">
        <v>35</v>
      </c>
      <c r="D24" s="244">
        <v>43</v>
      </c>
      <c r="E24" s="293">
        <f t="shared" si="1"/>
        <v>1.22857142857143</v>
      </c>
    </row>
    <row r="25" spans="1:5">
      <c r="A25" s="243">
        <v>2010205</v>
      </c>
      <c r="B25" s="243" t="s">
        <v>90</v>
      </c>
      <c r="C25" s="244">
        <v>0</v>
      </c>
      <c r="D25" s="244"/>
      <c r="E25" s="293">
        <f t="shared" si="1"/>
        <v>0</v>
      </c>
    </row>
    <row r="26" spans="1:5">
      <c r="A26" s="243">
        <v>2010206</v>
      </c>
      <c r="B26" s="243" t="s">
        <v>91</v>
      </c>
      <c r="C26" s="244">
        <v>0</v>
      </c>
      <c r="D26" s="244"/>
      <c r="E26" s="293">
        <f t="shared" si="1"/>
        <v>0</v>
      </c>
    </row>
    <row r="27" spans="1:5">
      <c r="A27" s="243">
        <v>2010250</v>
      </c>
      <c r="B27" s="243" t="s">
        <v>86</v>
      </c>
      <c r="C27" s="244">
        <v>0</v>
      </c>
      <c r="D27" s="244"/>
      <c r="E27" s="293">
        <f t="shared" si="1"/>
        <v>0</v>
      </c>
    </row>
    <row r="28" spans="1:5">
      <c r="A28" s="243">
        <v>2010299</v>
      </c>
      <c r="B28" s="243" t="s">
        <v>92</v>
      </c>
      <c r="C28" s="244">
        <v>40</v>
      </c>
      <c r="D28" s="244">
        <v>45</v>
      </c>
      <c r="E28" s="293">
        <f t="shared" si="1"/>
        <v>1.125</v>
      </c>
    </row>
    <row r="29" spans="1:5">
      <c r="A29" s="241">
        <v>20103</v>
      </c>
      <c r="B29" s="241" t="s">
        <v>93</v>
      </c>
      <c r="C29" s="242">
        <f>SUM(C30:C39)</f>
        <v>3286</v>
      </c>
      <c r="D29" s="242">
        <f>SUM(D30:D39)</f>
        <v>3339</v>
      </c>
      <c r="E29" s="292">
        <f t="shared" si="1"/>
        <v>1.01612903225806</v>
      </c>
    </row>
    <row r="30" spans="1:5">
      <c r="A30" s="243">
        <v>2010301</v>
      </c>
      <c r="B30" s="243" t="s">
        <v>77</v>
      </c>
      <c r="C30" s="244">
        <v>1746</v>
      </c>
      <c r="D30" s="244">
        <v>1750</v>
      </c>
      <c r="E30" s="293">
        <f t="shared" ref="E30:E40" si="2">IFERROR(D30/C30,0)</f>
        <v>1.00229095074456</v>
      </c>
    </row>
    <row r="31" spans="1:5">
      <c r="A31" s="243">
        <v>2010302</v>
      </c>
      <c r="B31" s="243" t="s">
        <v>78</v>
      </c>
      <c r="C31" s="244">
        <v>702</v>
      </c>
      <c r="D31" s="244">
        <v>760</v>
      </c>
      <c r="E31" s="293">
        <f t="shared" si="2"/>
        <v>1.08262108262108</v>
      </c>
    </row>
    <row r="32" spans="1:5">
      <c r="A32" s="243">
        <v>2010303</v>
      </c>
      <c r="B32" s="243" t="s">
        <v>79</v>
      </c>
      <c r="C32" s="244">
        <v>76</v>
      </c>
      <c r="D32" s="244">
        <v>100</v>
      </c>
      <c r="E32" s="293">
        <f t="shared" si="2"/>
        <v>1.31578947368421</v>
      </c>
    </row>
    <row r="33" spans="1:5">
      <c r="A33" s="243">
        <v>2010304</v>
      </c>
      <c r="B33" s="243" t="s">
        <v>94</v>
      </c>
      <c r="C33" s="244">
        <v>0</v>
      </c>
      <c r="D33" s="244"/>
      <c r="E33" s="293">
        <f t="shared" si="2"/>
        <v>0</v>
      </c>
    </row>
    <row r="34" spans="1:5">
      <c r="A34" s="243">
        <v>2010305</v>
      </c>
      <c r="B34" s="243" t="s">
        <v>95</v>
      </c>
      <c r="C34" s="244">
        <v>321</v>
      </c>
      <c r="D34" s="244">
        <v>350</v>
      </c>
      <c r="E34" s="293">
        <f t="shared" si="2"/>
        <v>1.09034267912773</v>
      </c>
    </row>
    <row r="35" spans="1:5">
      <c r="A35" s="243">
        <v>2010306</v>
      </c>
      <c r="B35" s="243" t="s">
        <v>96</v>
      </c>
      <c r="C35" s="244">
        <v>83</v>
      </c>
      <c r="D35" s="244"/>
      <c r="E35" s="293">
        <f t="shared" si="2"/>
        <v>0</v>
      </c>
    </row>
    <row r="36" spans="1:5">
      <c r="A36" s="243">
        <v>2010308</v>
      </c>
      <c r="B36" s="243" t="s">
        <v>97</v>
      </c>
      <c r="C36" s="244">
        <v>115</v>
      </c>
      <c r="D36" s="244">
        <v>159</v>
      </c>
      <c r="E36" s="293">
        <f t="shared" si="2"/>
        <v>1.38260869565217</v>
      </c>
    </row>
    <row r="37" spans="1:5">
      <c r="A37" s="243">
        <v>2010309</v>
      </c>
      <c r="B37" s="243" t="s">
        <v>98</v>
      </c>
      <c r="C37" s="244">
        <v>0</v>
      </c>
      <c r="D37" s="244"/>
      <c r="E37" s="293">
        <f t="shared" si="2"/>
        <v>0</v>
      </c>
    </row>
    <row r="38" spans="1:5">
      <c r="A38" s="243">
        <v>2010350</v>
      </c>
      <c r="B38" s="243" t="s">
        <v>86</v>
      </c>
      <c r="C38" s="244">
        <v>0</v>
      </c>
      <c r="D38" s="244"/>
      <c r="E38" s="293">
        <f t="shared" si="2"/>
        <v>0</v>
      </c>
    </row>
    <row r="39" spans="1:5">
      <c r="A39" s="243">
        <v>2010399</v>
      </c>
      <c r="B39" s="243" t="s">
        <v>99</v>
      </c>
      <c r="C39" s="244">
        <v>243</v>
      </c>
      <c r="D39" s="244">
        <v>220</v>
      </c>
      <c r="E39" s="293">
        <f t="shared" si="2"/>
        <v>0.905349794238683</v>
      </c>
    </row>
    <row r="40" spans="1:5">
      <c r="A40" s="241">
        <v>20104</v>
      </c>
      <c r="B40" s="241" t="s">
        <v>100</v>
      </c>
      <c r="C40" s="242">
        <f>SUM(C41:C50)</f>
        <v>599</v>
      </c>
      <c r="D40" s="242">
        <f>SUM(D41:D50)</f>
        <v>501</v>
      </c>
      <c r="E40" s="292">
        <f t="shared" si="2"/>
        <v>0.836393989983305</v>
      </c>
    </row>
    <row r="41" spans="1:5">
      <c r="A41" s="243">
        <v>2010401</v>
      </c>
      <c r="B41" s="243" t="s">
        <v>77</v>
      </c>
      <c r="C41" s="244">
        <v>286</v>
      </c>
      <c r="D41" s="244">
        <v>364</v>
      </c>
      <c r="E41" s="293">
        <f t="shared" ref="E41:E51" si="3">IFERROR(D41/C41,0)</f>
        <v>1.27272727272727</v>
      </c>
    </row>
    <row r="42" spans="1:5">
      <c r="A42" s="243">
        <v>2010402</v>
      </c>
      <c r="B42" s="243" t="s">
        <v>78</v>
      </c>
      <c r="C42" s="244">
        <v>60</v>
      </c>
      <c r="D42" s="244">
        <v>37</v>
      </c>
      <c r="E42" s="293">
        <f t="shared" si="3"/>
        <v>0.616666666666667</v>
      </c>
    </row>
    <row r="43" spans="1:5">
      <c r="A43" s="243">
        <v>2010403</v>
      </c>
      <c r="B43" s="243" t="s">
        <v>79</v>
      </c>
      <c r="C43" s="244">
        <v>0</v>
      </c>
      <c r="D43" s="244"/>
      <c r="E43" s="293">
        <f t="shared" si="3"/>
        <v>0</v>
      </c>
    </row>
    <row r="44" spans="1:5">
      <c r="A44" s="243">
        <v>2010404</v>
      </c>
      <c r="B44" s="243" t="s">
        <v>101</v>
      </c>
      <c r="C44" s="244">
        <v>49</v>
      </c>
      <c r="D44" s="244"/>
      <c r="E44" s="293">
        <f t="shared" si="3"/>
        <v>0</v>
      </c>
    </row>
    <row r="45" spans="1:5">
      <c r="A45" s="243">
        <v>2010405</v>
      </c>
      <c r="B45" s="243" t="s">
        <v>102</v>
      </c>
      <c r="C45" s="244">
        <v>0</v>
      </c>
      <c r="D45" s="244"/>
      <c r="E45" s="293">
        <f t="shared" si="3"/>
        <v>0</v>
      </c>
    </row>
    <row r="46" spans="1:5">
      <c r="A46" s="243">
        <v>2010406</v>
      </c>
      <c r="B46" s="243" t="s">
        <v>103</v>
      </c>
      <c r="C46" s="244">
        <v>0</v>
      </c>
      <c r="D46" s="244"/>
      <c r="E46" s="293">
        <f t="shared" si="3"/>
        <v>0</v>
      </c>
    </row>
    <row r="47" spans="1:5">
      <c r="A47" s="243">
        <v>2010407</v>
      </c>
      <c r="B47" s="243" t="s">
        <v>104</v>
      </c>
      <c r="C47" s="244">
        <v>0</v>
      </c>
      <c r="D47" s="244"/>
      <c r="E47" s="293">
        <f t="shared" si="3"/>
        <v>0</v>
      </c>
    </row>
    <row r="48" spans="1:5">
      <c r="A48" s="243">
        <v>2010408</v>
      </c>
      <c r="B48" s="243" t="s">
        <v>105</v>
      </c>
      <c r="C48" s="244">
        <v>15</v>
      </c>
      <c r="D48" s="244"/>
      <c r="E48" s="293">
        <f t="shared" si="3"/>
        <v>0</v>
      </c>
    </row>
    <row r="49" spans="1:5">
      <c r="A49" s="243">
        <v>2010450</v>
      </c>
      <c r="B49" s="243" t="s">
        <v>86</v>
      </c>
      <c r="C49" s="244">
        <v>0</v>
      </c>
      <c r="D49" s="244"/>
      <c r="E49" s="293">
        <f t="shared" si="3"/>
        <v>0</v>
      </c>
    </row>
    <row r="50" spans="1:5">
      <c r="A50" s="243">
        <v>2010499</v>
      </c>
      <c r="B50" s="243" t="s">
        <v>106</v>
      </c>
      <c r="C50" s="244">
        <v>189</v>
      </c>
      <c r="D50" s="244">
        <v>100</v>
      </c>
      <c r="E50" s="293">
        <f t="shared" si="3"/>
        <v>0.529100529100529</v>
      </c>
    </row>
    <row r="51" spans="1:5">
      <c r="A51" s="241">
        <v>20105</v>
      </c>
      <c r="B51" s="241" t="s">
        <v>107</v>
      </c>
      <c r="C51" s="242">
        <f>SUM(C52:C61)</f>
        <v>369</v>
      </c>
      <c r="D51" s="242">
        <f>SUM(D52:D61)</f>
        <v>308</v>
      </c>
      <c r="E51" s="292">
        <f t="shared" si="3"/>
        <v>0.834688346883469</v>
      </c>
    </row>
    <row r="52" spans="1:5">
      <c r="A52" s="243">
        <v>2010501</v>
      </c>
      <c r="B52" s="243" t="s">
        <v>77</v>
      </c>
      <c r="C52" s="244">
        <v>126</v>
      </c>
      <c r="D52" s="244">
        <v>228</v>
      </c>
      <c r="E52" s="293">
        <f t="shared" ref="E52:E62" si="4">IFERROR(D52/C52,0)</f>
        <v>1.80952380952381</v>
      </c>
    </row>
    <row r="53" spans="1:5">
      <c r="A53" s="243">
        <v>2010502</v>
      </c>
      <c r="B53" s="243" t="s">
        <v>78</v>
      </c>
      <c r="C53" s="244">
        <v>8</v>
      </c>
      <c r="D53" s="244">
        <v>20</v>
      </c>
      <c r="E53" s="293">
        <f t="shared" si="4"/>
        <v>2.5</v>
      </c>
    </row>
    <row r="54" spans="1:5">
      <c r="A54" s="243">
        <v>2010503</v>
      </c>
      <c r="B54" s="243" t="s">
        <v>79</v>
      </c>
      <c r="C54" s="244">
        <v>0</v>
      </c>
      <c r="D54" s="244"/>
      <c r="E54" s="293">
        <f t="shared" si="4"/>
        <v>0</v>
      </c>
    </row>
    <row r="55" spans="1:5">
      <c r="A55" s="243">
        <v>2010504</v>
      </c>
      <c r="B55" s="243" t="s">
        <v>108</v>
      </c>
      <c r="C55" s="244">
        <v>0</v>
      </c>
      <c r="D55" s="244"/>
      <c r="E55" s="293">
        <f t="shared" si="4"/>
        <v>0</v>
      </c>
    </row>
    <row r="56" spans="1:5">
      <c r="A56" s="243">
        <v>2010505</v>
      </c>
      <c r="B56" s="243" t="s">
        <v>109</v>
      </c>
      <c r="C56" s="244">
        <v>62</v>
      </c>
      <c r="D56" s="244"/>
      <c r="E56" s="293">
        <f t="shared" si="4"/>
        <v>0</v>
      </c>
    </row>
    <row r="57" spans="1:5">
      <c r="A57" s="243">
        <v>2010506</v>
      </c>
      <c r="B57" s="243" t="s">
        <v>110</v>
      </c>
      <c r="C57" s="244">
        <v>0</v>
      </c>
      <c r="D57" s="244"/>
      <c r="E57" s="293">
        <f t="shared" si="4"/>
        <v>0</v>
      </c>
    </row>
    <row r="58" spans="1:5">
      <c r="A58" s="243">
        <v>2010507</v>
      </c>
      <c r="B58" s="243" t="s">
        <v>111</v>
      </c>
      <c r="C58" s="244">
        <v>0</v>
      </c>
      <c r="D58" s="244"/>
      <c r="E58" s="293">
        <f t="shared" si="4"/>
        <v>0</v>
      </c>
    </row>
    <row r="59" spans="1:5">
      <c r="A59" s="243">
        <v>2010508</v>
      </c>
      <c r="B59" s="243" t="s">
        <v>112</v>
      </c>
      <c r="C59" s="244">
        <v>0</v>
      </c>
      <c r="D59" s="244"/>
      <c r="E59" s="293">
        <f t="shared" si="4"/>
        <v>0</v>
      </c>
    </row>
    <row r="60" spans="1:5">
      <c r="A60" s="243">
        <v>2010550</v>
      </c>
      <c r="B60" s="243" t="s">
        <v>86</v>
      </c>
      <c r="C60" s="244">
        <v>0</v>
      </c>
      <c r="D60" s="244"/>
      <c r="E60" s="293">
        <f t="shared" si="4"/>
        <v>0</v>
      </c>
    </row>
    <row r="61" spans="1:5">
      <c r="A61" s="243">
        <v>2010599</v>
      </c>
      <c r="B61" s="243" t="s">
        <v>113</v>
      </c>
      <c r="C61" s="244">
        <v>173</v>
      </c>
      <c r="D61" s="244">
        <v>60</v>
      </c>
      <c r="E61" s="293">
        <f t="shared" si="4"/>
        <v>0.346820809248555</v>
      </c>
    </row>
    <row r="62" spans="1:5">
      <c r="A62" s="241">
        <v>20106</v>
      </c>
      <c r="B62" s="241" t="s">
        <v>114</v>
      </c>
      <c r="C62" s="242">
        <f>SUM(C63:C72)</f>
        <v>1060</v>
      </c>
      <c r="D62" s="242">
        <f>SUM(D63:D72)</f>
        <v>895</v>
      </c>
      <c r="E62" s="292">
        <f t="shared" si="4"/>
        <v>0.844339622641509</v>
      </c>
    </row>
    <row r="63" spans="1:5">
      <c r="A63" s="243">
        <v>2010601</v>
      </c>
      <c r="B63" s="243" t="s">
        <v>77</v>
      </c>
      <c r="C63" s="244">
        <v>825</v>
      </c>
      <c r="D63" s="244">
        <v>806</v>
      </c>
      <c r="E63" s="293">
        <f t="shared" ref="E63:E73" si="5">IFERROR(D63/C63,0)</f>
        <v>0.976969696969697</v>
      </c>
    </row>
    <row r="64" spans="1:5">
      <c r="A64" s="243">
        <v>2010602</v>
      </c>
      <c r="B64" s="243" t="s">
        <v>78</v>
      </c>
      <c r="C64" s="244">
        <v>8</v>
      </c>
      <c r="D64" s="244">
        <v>22</v>
      </c>
      <c r="E64" s="293">
        <f t="shared" si="5"/>
        <v>2.75</v>
      </c>
    </row>
    <row r="65" spans="1:5">
      <c r="A65" s="243">
        <v>2010603</v>
      </c>
      <c r="B65" s="243" t="s">
        <v>79</v>
      </c>
      <c r="C65" s="244">
        <v>0</v>
      </c>
      <c r="D65" s="244"/>
      <c r="E65" s="293">
        <f t="shared" si="5"/>
        <v>0</v>
      </c>
    </row>
    <row r="66" spans="1:5">
      <c r="A66" s="243">
        <v>2010604</v>
      </c>
      <c r="B66" s="243" t="s">
        <v>115</v>
      </c>
      <c r="C66" s="244">
        <v>0</v>
      </c>
      <c r="D66" s="244"/>
      <c r="E66" s="293">
        <f t="shared" si="5"/>
        <v>0</v>
      </c>
    </row>
    <row r="67" spans="1:5">
      <c r="A67" s="243">
        <v>2010605</v>
      </c>
      <c r="B67" s="243" t="s">
        <v>116</v>
      </c>
      <c r="C67" s="244">
        <v>0</v>
      </c>
      <c r="D67" s="244"/>
      <c r="E67" s="293">
        <f t="shared" si="5"/>
        <v>0</v>
      </c>
    </row>
    <row r="68" spans="1:5">
      <c r="A68" s="243">
        <v>2010606</v>
      </c>
      <c r="B68" s="243" t="s">
        <v>117</v>
      </c>
      <c r="C68" s="244">
        <v>0</v>
      </c>
      <c r="D68" s="244"/>
      <c r="E68" s="293">
        <f t="shared" si="5"/>
        <v>0</v>
      </c>
    </row>
    <row r="69" spans="1:5">
      <c r="A69" s="243">
        <v>2010607</v>
      </c>
      <c r="B69" s="243" t="s">
        <v>118</v>
      </c>
      <c r="C69" s="244">
        <v>0</v>
      </c>
      <c r="D69" s="244"/>
      <c r="E69" s="293">
        <f t="shared" si="5"/>
        <v>0</v>
      </c>
    </row>
    <row r="70" spans="1:5">
      <c r="A70" s="243">
        <v>2010608</v>
      </c>
      <c r="B70" s="243" t="s">
        <v>119</v>
      </c>
      <c r="C70" s="244">
        <v>112</v>
      </c>
      <c r="D70" s="244">
        <v>47</v>
      </c>
      <c r="E70" s="293">
        <f t="shared" si="5"/>
        <v>0.419642857142857</v>
      </c>
    </row>
    <row r="71" spans="1:5">
      <c r="A71" s="243">
        <v>2010650</v>
      </c>
      <c r="B71" s="243" t="s">
        <v>86</v>
      </c>
      <c r="C71" s="244">
        <v>0</v>
      </c>
      <c r="D71" s="244"/>
      <c r="E71" s="293">
        <f t="shared" si="5"/>
        <v>0</v>
      </c>
    </row>
    <row r="72" spans="1:5">
      <c r="A72" s="243">
        <v>2010699</v>
      </c>
      <c r="B72" s="243" t="s">
        <v>120</v>
      </c>
      <c r="C72" s="244">
        <v>115</v>
      </c>
      <c r="D72" s="244">
        <v>20</v>
      </c>
      <c r="E72" s="293">
        <f t="shared" si="5"/>
        <v>0.173913043478261</v>
      </c>
    </row>
    <row r="73" spans="1:5">
      <c r="A73" s="241">
        <v>20107</v>
      </c>
      <c r="B73" s="241" t="s">
        <v>121</v>
      </c>
      <c r="C73" s="242">
        <f>SUM(C74:C80)</f>
        <v>2299</v>
      </c>
      <c r="D73" s="242">
        <f>SUM(D74:D80)</f>
        <v>1950</v>
      </c>
      <c r="E73" s="292">
        <f t="shared" si="5"/>
        <v>0.848194867333623</v>
      </c>
    </row>
    <row r="74" spans="1:5">
      <c r="A74" s="243">
        <v>2010701</v>
      </c>
      <c r="B74" s="243" t="s">
        <v>77</v>
      </c>
      <c r="C74" s="244">
        <v>0</v>
      </c>
      <c r="D74" s="244"/>
      <c r="E74" s="293">
        <f t="shared" ref="E74:E81" si="6">IFERROR(D74/C74,0)</f>
        <v>0</v>
      </c>
    </row>
    <row r="75" spans="1:5">
      <c r="A75" s="243">
        <v>2010702</v>
      </c>
      <c r="B75" s="243" t="s">
        <v>78</v>
      </c>
      <c r="C75" s="244">
        <v>0</v>
      </c>
      <c r="D75" s="244"/>
      <c r="E75" s="293">
        <f t="shared" si="6"/>
        <v>0</v>
      </c>
    </row>
    <row r="76" spans="1:5">
      <c r="A76" s="243">
        <v>2010703</v>
      </c>
      <c r="B76" s="243" t="s">
        <v>79</v>
      </c>
      <c r="C76" s="244">
        <v>0</v>
      </c>
      <c r="D76" s="244"/>
      <c r="E76" s="293">
        <f t="shared" si="6"/>
        <v>0</v>
      </c>
    </row>
    <row r="77" spans="1:5">
      <c r="A77" s="243">
        <v>2010709</v>
      </c>
      <c r="B77" s="243" t="s">
        <v>118</v>
      </c>
      <c r="C77" s="244">
        <v>0</v>
      </c>
      <c r="D77" s="244"/>
      <c r="E77" s="293">
        <f t="shared" si="6"/>
        <v>0</v>
      </c>
    </row>
    <row r="78" spans="1:5">
      <c r="A78" s="243">
        <v>2010710</v>
      </c>
      <c r="B78" s="243" t="s">
        <v>122</v>
      </c>
      <c r="C78" s="244">
        <v>2299</v>
      </c>
      <c r="D78" s="244">
        <v>1950</v>
      </c>
      <c r="E78" s="293">
        <f t="shared" si="6"/>
        <v>0.848194867333623</v>
      </c>
    </row>
    <row r="79" spans="1:5">
      <c r="A79" s="243">
        <v>2010750</v>
      </c>
      <c r="B79" s="243" t="s">
        <v>86</v>
      </c>
      <c r="C79" s="244">
        <v>0</v>
      </c>
      <c r="D79" s="244"/>
      <c r="E79" s="293">
        <f t="shared" si="6"/>
        <v>0</v>
      </c>
    </row>
    <row r="80" spans="1:5">
      <c r="A80" s="243">
        <v>2010799</v>
      </c>
      <c r="B80" s="243" t="s">
        <v>123</v>
      </c>
      <c r="C80" s="244">
        <v>0</v>
      </c>
      <c r="D80" s="244"/>
      <c r="E80" s="293">
        <f t="shared" si="6"/>
        <v>0</v>
      </c>
    </row>
    <row r="81" spans="1:5">
      <c r="A81" s="241">
        <v>20108</v>
      </c>
      <c r="B81" s="241" t="s">
        <v>124</v>
      </c>
      <c r="C81" s="242">
        <f>SUM(C82:C89)</f>
        <v>313</v>
      </c>
      <c r="D81" s="242">
        <f>SUM(D82:D89)</f>
        <v>260</v>
      </c>
      <c r="E81" s="292">
        <f t="shared" si="6"/>
        <v>0.830670926517572</v>
      </c>
    </row>
    <row r="82" spans="1:5">
      <c r="A82" s="243">
        <v>2010801</v>
      </c>
      <c r="B82" s="243" t="s">
        <v>77</v>
      </c>
      <c r="C82" s="244">
        <v>293</v>
      </c>
      <c r="D82" s="244">
        <v>240</v>
      </c>
      <c r="E82" s="293">
        <f t="shared" ref="E82:E90" si="7">IFERROR(D82/C82,0)</f>
        <v>0.819112627986348</v>
      </c>
    </row>
    <row r="83" spans="1:5">
      <c r="A83" s="243">
        <v>2010802</v>
      </c>
      <c r="B83" s="243" t="s">
        <v>78</v>
      </c>
      <c r="C83" s="244">
        <v>20</v>
      </c>
      <c r="D83" s="244">
        <v>20</v>
      </c>
      <c r="E83" s="293">
        <f t="shared" si="7"/>
        <v>1</v>
      </c>
    </row>
    <row r="84" spans="1:5">
      <c r="A84" s="243">
        <v>2010803</v>
      </c>
      <c r="B84" s="243" t="s">
        <v>79</v>
      </c>
      <c r="C84" s="244">
        <v>0</v>
      </c>
      <c r="D84" s="244"/>
      <c r="E84" s="293">
        <f t="shared" si="7"/>
        <v>0</v>
      </c>
    </row>
    <row r="85" spans="1:5">
      <c r="A85" s="243">
        <v>2010804</v>
      </c>
      <c r="B85" s="243" t="s">
        <v>125</v>
      </c>
      <c r="C85" s="244">
        <v>0</v>
      </c>
      <c r="D85" s="244"/>
      <c r="E85" s="293">
        <f t="shared" si="7"/>
        <v>0</v>
      </c>
    </row>
    <row r="86" spans="1:5">
      <c r="A86" s="243">
        <v>2010805</v>
      </c>
      <c r="B86" s="243" t="s">
        <v>126</v>
      </c>
      <c r="C86" s="244">
        <v>0</v>
      </c>
      <c r="D86" s="244"/>
      <c r="E86" s="293">
        <f t="shared" si="7"/>
        <v>0</v>
      </c>
    </row>
    <row r="87" spans="1:5">
      <c r="A87" s="243">
        <v>2010806</v>
      </c>
      <c r="B87" s="243" t="s">
        <v>118</v>
      </c>
      <c r="C87" s="244">
        <v>0</v>
      </c>
      <c r="D87" s="244"/>
      <c r="E87" s="293">
        <f t="shared" si="7"/>
        <v>0</v>
      </c>
    </row>
    <row r="88" spans="1:5">
      <c r="A88" s="243">
        <v>2010850</v>
      </c>
      <c r="B88" s="243" t="s">
        <v>86</v>
      </c>
      <c r="C88" s="244">
        <v>0</v>
      </c>
      <c r="D88" s="244"/>
      <c r="E88" s="293">
        <f t="shared" si="7"/>
        <v>0</v>
      </c>
    </row>
    <row r="89" spans="1:5">
      <c r="A89" s="243">
        <v>2010899</v>
      </c>
      <c r="B89" s="243" t="s">
        <v>127</v>
      </c>
      <c r="C89" s="244">
        <v>0</v>
      </c>
      <c r="D89" s="244"/>
      <c r="E89" s="293">
        <f t="shared" si="7"/>
        <v>0</v>
      </c>
    </row>
    <row r="90" spans="1:5">
      <c r="A90" s="241">
        <v>20109</v>
      </c>
      <c r="B90" s="241" t="s">
        <v>128</v>
      </c>
      <c r="C90" s="242">
        <f>SUM(C91:C102)</f>
        <v>0</v>
      </c>
      <c r="D90" s="242">
        <f>SUM(D91:D102)</f>
        <v>0</v>
      </c>
      <c r="E90" s="292">
        <f t="shared" si="7"/>
        <v>0</v>
      </c>
    </row>
    <row r="91" spans="1:5">
      <c r="A91" s="243">
        <v>2010901</v>
      </c>
      <c r="B91" s="243" t="s">
        <v>77</v>
      </c>
      <c r="C91" s="244">
        <v>0</v>
      </c>
      <c r="D91" s="244"/>
      <c r="E91" s="293">
        <f t="shared" ref="E91:E103" si="8">IFERROR(D91/C91,0)</f>
        <v>0</v>
      </c>
    </row>
    <row r="92" spans="1:5">
      <c r="A92" s="243">
        <v>2010902</v>
      </c>
      <c r="B92" s="243" t="s">
        <v>78</v>
      </c>
      <c r="C92" s="244">
        <v>0</v>
      </c>
      <c r="D92" s="244"/>
      <c r="E92" s="293">
        <f t="shared" si="8"/>
        <v>0</v>
      </c>
    </row>
    <row r="93" spans="1:5">
      <c r="A93" s="243">
        <v>2010903</v>
      </c>
      <c r="B93" s="243" t="s">
        <v>79</v>
      </c>
      <c r="C93" s="244">
        <v>0</v>
      </c>
      <c r="D93" s="244"/>
      <c r="E93" s="293">
        <f t="shared" si="8"/>
        <v>0</v>
      </c>
    </row>
    <row r="94" spans="1:5">
      <c r="A94" s="243">
        <v>2010905</v>
      </c>
      <c r="B94" s="243" t="s">
        <v>129</v>
      </c>
      <c r="C94" s="244">
        <v>0</v>
      </c>
      <c r="D94" s="244"/>
      <c r="E94" s="293">
        <f t="shared" si="8"/>
        <v>0</v>
      </c>
    </row>
    <row r="95" spans="1:5">
      <c r="A95" s="243">
        <v>2010907</v>
      </c>
      <c r="B95" s="243" t="s">
        <v>130</v>
      </c>
      <c r="C95" s="244">
        <v>0</v>
      </c>
      <c r="D95" s="244"/>
      <c r="E95" s="293">
        <f t="shared" si="8"/>
        <v>0</v>
      </c>
    </row>
    <row r="96" spans="1:5">
      <c r="A96" s="243">
        <v>2010908</v>
      </c>
      <c r="B96" s="243" t="s">
        <v>118</v>
      </c>
      <c r="C96" s="244">
        <v>0</v>
      </c>
      <c r="D96" s="244"/>
      <c r="E96" s="293">
        <f t="shared" si="8"/>
        <v>0</v>
      </c>
    </row>
    <row r="97" spans="1:5">
      <c r="A97" s="243">
        <v>2010909</v>
      </c>
      <c r="B97" s="243" t="s">
        <v>131</v>
      </c>
      <c r="C97" s="244">
        <v>0</v>
      </c>
      <c r="D97" s="244"/>
      <c r="E97" s="293">
        <f t="shared" si="8"/>
        <v>0</v>
      </c>
    </row>
    <row r="98" spans="1:5">
      <c r="A98" s="243">
        <v>2010910</v>
      </c>
      <c r="B98" s="243" t="s">
        <v>132</v>
      </c>
      <c r="C98" s="244">
        <v>0</v>
      </c>
      <c r="D98" s="244"/>
      <c r="E98" s="293">
        <f t="shared" si="8"/>
        <v>0</v>
      </c>
    </row>
    <row r="99" spans="1:5">
      <c r="A99" s="243">
        <v>2010911</v>
      </c>
      <c r="B99" s="243" t="s">
        <v>133</v>
      </c>
      <c r="C99" s="244">
        <v>0</v>
      </c>
      <c r="D99" s="244"/>
      <c r="E99" s="293">
        <f t="shared" si="8"/>
        <v>0</v>
      </c>
    </row>
    <row r="100" spans="1:5">
      <c r="A100" s="243">
        <v>2010912</v>
      </c>
      <c r="B100" s="243" t="s">
        <v>134</v>
      </c>
      <c r="C100" s="244">
        <v>0</v>
      </c>
      <c r="D100" s="244"/>
      <c r="E100" s="293">
        <f t="shared" si="8"/>
        <v>0</v>
      </c>
    </row>
    <row r="101" spans="1:5">
      <c r="A101" s="243">
        <v>2010950</v>
      </c>
      <c r="B101" s="243" t="s">
        <v>86</v>
      </c>
      <c r="C101" s="244">
        <v>0</v>
      </c>
      <c r="D101" s="244"/>
      <c r="E101" s="293">
        <f t="shared" si="8"/>
        <v>0</v>
      </c>
    </row>
    <row r="102" spans="1:5">
      <c r="A102" s="243">
        <v>2010999</v>
      </c>
      <c r="B102" s="243" t="s">
        <v>135</v>
      </c>
      <c r="C102" s="244">
        <v>0</v>
      </c>
      <c r="D102" s="244"/>
      <c r="E102" s="293">
        <f t="shared" si="8"/>
        <v>0</v>
      </c>
    </row>
    <row r="103" spans="1:5">
      <c r="A103" s="241">
        <v>20111</v>
      </c>
      <c r="B103" s="241" t="s">
        <v>136</v>
      </c>
      <c r="C103" s="242">
        <f>SUM(C104:C111)</f>
        <v>1243</v>
      </c>
      <c r="D103" s="242">
        <f>SUM(D104:D111)</f>
        <v>1073</v>
      </c>
      <c r="E103" s="292">
        <f t="shared" si="8"/>
        <v>0.863234111021722</v>
      </c>
    </row>
    <row r="104" spans="1:5">
      <c r="A104" s="243">
        <v>2011101</v>
      </c>
      <c r="B104" s="243" t="s">
        <v>77</v>
      </c>
      <c r="C104" s="244">
        <v>1141</v>
      </c>
      <c r="D104" s="244">
        <v>995</v>
      </c>
      <c r="E104" s="293">
        <f t="shared" ref="E104:E112" si="9">IFERROR(D104/C104,0)</f>
        <v>0.872042068361087</v>
      </c>
    </row>
    <row r="105" spans="1:5">
      <c r="A105" s="243">
        <v>2011102</v>
      </c>
      <c r="B105" s="243" t="s">
        <v>78</v>
      </c>
      <c r="C105" s="244">
        <v>20</v>
      </c>
      <c r="D105" s="244">
        <v>18</v>
      </c>
      <c r="E105" s="293">
        <f t="shared" si="9"/>
        <v>0.9</v>
      </c>
    </row>
    <row r="106" spans="1:5">
      <c r="A106" s="243">
        <v>2011103</v>
      </c>
      <c r="B106" s="243" t="s">
        <v>79</v>
      </c>
      <c r="C106" s="244">
        <v>0</v>
      </c>
      <c r="D106" s="244"/>
      <c r="E106" s="293">
        <f t="shared" si="9"/>
        <v>0</v>
      </c>
    </row>
    <row r="107" spans="1:5">
      <c r="A107" s="243">
        <v>2011104</v>
      </c>
      <c r="B107" s="243" t="s">
        <v>137</v>
      </c>
      <c r="C107" s="244">
        <v>0</v>
      </c>
      <c r="D107" s="244"/>
      <c r="E107" s="293">
        <f t="shared" si="9"/>
        <v>0</v>
      </c>
    </row>
    <row r="108" spans="1:5">
      <c r="A108" s="243">
        <v>2011105</v>
      </c>
      <c r="B108" s="243" t="s">
        <v>138</v>
      </c>
      <c r="C108" s="244">
        <v>0</v>
      </c>
      <c r="D108" s="244"/>
      <c r="E108" s="293">
        <f t="shared" si="9"/>
        <v>0</v>
      </c>
    </row>
    <row r="109" spans="1:5">
      <c r="A109" s="243">
        <v>2011106</v>
      </c>
      <c r="B109" s="243" t="s">
        <v>139</v>
      </c>
      <c r="C109" s="244">
        <v>82</v>
      </c>
      <c r="D109" s="244">
        <v>60</v>
      </c>
      <c r="E109" s="293">
        <f t="shared" si="9"/>
        <v>0.731707317073171</v>
      </c>
    </row>
    <row r="110" spans="1:5">
      <c r="A110" s="243">
        <v>2011150</v>
      </c>
      <c r="B110" s="243" t="s">
        <v>86</v>
      </c>
      <c r="C110" s="244">
        <v>0</v>
      </c>
      <c r="D110" s="244"/>
      <c r="E110" s="293">
        <f t="shared" si="9"/>
        <v>0</v>
      </c>
    </row>
    <row r="111" spans="1:5">
      <c r="A111" s="243">
        <v>2011199</v>
      </c>
      <c r="B111" s="243" t="s">
        <v>140</v>
      </c>
      <c r="C111" s="244">
        <v>0</v>
      </c>
      <c r="D111" s="244"/>
      <c r="E111" s="293">
        <f t="shared" si="9"/>
        <v>0</v>
      </c>
    </row>
    <row r="112" spans="1:5">
      <c r="A112" s="241">
        <v>20113</v>
      </c>
      <c r="B112" s="241" t="s">
        <v>141</v>
      </c>
      <c r="C112" s="242">
        <f>SUM(C113:C122)</f>
        <v>60</v>
      </c>
      <c r="D112" s="242">
        <f>SUM(D113:D122)</f>
        <v>110</v>
      </c>
      <c r="E112" s="292">
        <f t="shared" si="9"/>
        <v>1.83333333333333</v>
      </c>
    </row>
    <row r="113" spans="1:5">
      <c r="A113" s="243">
        <v>2011301</v>
      </c>
      <c r="B113" s="243" t="s">
        <v>77</v>
      </c>
      <c r="C113" s="244">
        <v>0</v>
      </c>
      <c r="D113" s="244"/>
      <c r="E113" s="293">
        <f t="shared" ref="E113:E123" si="10">IFERROR(D113/C113,0)</f>
        <v>0</v>
      </c>
    </row>
    <row r="114" spans="1:5">
      <c r="A114" s="243">
        <v>2011302</v>
      </c>
      <c r="B114" s="243" t="s">
        <v>78</v>
      </c>
      <c r="C114" s="244">
        <v>0</v>
      </c>
      <c r="D114" s="244"/>
      <c r="E114" s="293">
        <f t="shared" si="10"/>
        <v>0</v>
      </c>
    </row>
    <row r="115" spans="1:5">
      <c r="A115" s="243">
        <v>2011303</v>
      </c>
      <c r="B115" s="243" t="s">
        <v>79</v>
      </c>
      <c r="C115" s="244">
        <v>0</v>
      </c>
      <c r="D115" s="244"/>
      <c r="E115" s="293">
        <f t="shared" si="10"/>
        <v>0</v>
      </c>
    </row>
    <row r="116" spans="1:5">
      <c r="A116" s="243">
        <v>2011304</v>
      </c>
      <c r="B116" s="243" t="s">
        <v>142</v>
      </c>
      <c r="C116" s="244">
        <v>5</v>
      </c>
      <c r="D116" s="244"/>
      <c r="E116" s="293">
        <f t="shared" si="10"/>
        <v>0</v>
      </c>
    </row>
    <row r="117" spans="1:5">
      <c r="A117" s="243">
        <v>2011305</v>
      </c>
      <c r="B117" s="243" t="s">
        <v>143</v>
      </c>
      <c r="C117" s="244">
        <v>0</v>
      </c>
      <c r="D117" s="244"/>
      <c r="E117" s="293">
        <f t="shared" si="10"/>
        <v>0</v>
      </c>
    </row>
    <row r="118" spans="1:5">
      <c r="A118" s="243">
        <v>2011306</v>
      </c>
      <c r="B118" s="243" t="s">
        <v>144</v>
      </c>
      <c r="C118" s="244">
        <v>0</v>
      </c>
      <c r="D118" s="244"/>
      <c r="E118" s="293">
        <f t="shared" si="10"/>
        <v>0</v>
      </c>
    </row>
    <row r="119" spans="1:5">
      <c r="A119" s="243">
        <v>2011307</v>
      </c>
      <c r="B119" s="243" t="s">
        <v>145</v>
      </c>
      <c r="C119" s="244">
        <v>0</v>
      </c>
      <c r="D119" s="244"/>
      <c r="E119" s="293">
        <f t="shared" si="10"/>
        <v>0</v>
      </c>
    </row>
    <row r="120" spans="1:5">
      <c r="A120" s="243">
        <v>2011308</v>
      </c>
      <c r="B120" s="243" t="s">
        <v>146</v>
      </c>
      <c r="C120" s="244">
        <v>55</v>
      </c>
      <c r="D120" s="244">
        <v>110</v>
      </c>
      <c r="E120" s="293">
        <f t="shared" si="10"/>
        <v>2</v>
      </c>
    </row>
    <row r="121" spans="1:5">
      <c r="A121" s="243">
        <v>2011350</v>
      </c>
      <c r="B121" s="243" t="s">
        <v>86</v>
      </c>
      <c r="C121" s="244">
        <v>0</v>
      </c>
      <c r="D121" s="244"/>
      <c r="E121" s="293">
        <f t="shared" si="10"/>
        <v>0</v>
      </c>
    </row>
    <row r="122" spans="1:5">
      <c r="A122" s="243">
        <v>2011399</v>
      </c>
      <c r="B122" s="243" t="s">
        <v>147</v>
      </c>
      <c r="C122" s="244">
        <v>0</v>
      </c>
      <c r="D122" s="244"/>
      <c r="E122" s="293">
        <f t="shared" si="10"/>
        <v>0</v>
      </c>
    </row>
    <row r="123" spans="1:5">
      <c r="A123" s="241">
        <v>20114</v>
      </c>
      <c r="B123" s="241" t="s">
        <v>148</v>
      </c>
      <c r="C123" s="242">
        <f>SUM(C124:C134)</f>
        <v>62</v>
      </c>
      <c r="D123" s="242">
        <f>SUM(D124:D134)</f>
        <v>0</v>
      </c>
      <c r="E123" s="292">
        <f t="shared" si="10"/>
        <v>0</v>
      </c>
    </row>
    <row r="124" spans="1:5">
      <c r="A124" s="243">
        <v>2011401</v>
      </c>
      <c r="B124" s="243" t="s">
        <v>77</v>
      </c>
      <c r="C124" s="244">
        <v>0</v>
      </c>
      <c r="D124" s="244"/>
      <c r="E124" s="293">
        <f t="shared" ref="E124:E135" si="11">IFERROR(D124/C124,0)</f>
        <v>0</v>
      </c>
    </row>
    <row r="125" spans="1:5">
      <c r="A125" s="243">
        <v>2011402</v>
      </c>
      <c r="B125" s="243" t="s">
        <v>78</v>
      </c>
      <c r="C125" s="244">
        <v>0</v>
      </c>
      <c r="D125" s="244"/>
      <c r="E125" s="293">
        <f t="shared" si="11"/>
        <v>0</v>
      </c>
    </row>
    <row r="126" spans="1:5">
      <c r="A126" s="243">
        <v>2011403</v>
      </c>
      <c r="B126" s="243" t="s">
        <v>79</v>
      </c>
      <c r="C126" s="244">
        <v>0</v>
      </c>
      <c r="D126" s="244"/>
      <c r="E126" s="293">
        <f t="shared" si="11"/>
        <v>0</v>
      </c>
    </row>
    <row r="127" spans="1:5">
      <c r="A127" s="243">
        <v>2011404</v>
      </c>
      <c r="B127" s="243" t="s">
        <v>149</v>
      </c>
      <c r="C127" s="244">
        <v>0</v>
      </c>
      <c r="D127" s="244"/>
      <c r="E127" s="293">
        <f t="shared" si="11"/>
        <v>0</v>
      </c>
    </row>
    <row r="128" spans="1:5">
      <c r="A128" s="243">
        <v>2011405</v>
      </c>
      <c r="B128" s="243" t="s">
        <v>150</v>
      </c>
      <c r="C128" s="244">
        <v>0</v>
      </c>
      <c r="D128" s="244"/>
      <c r="E128" s="293">
        <f t="shared" si="11"/>
        <v>0</v>
      </c>
    </row>
    <row r="129" spans="1:5">
      <c r="A129" s="243">
        <v>2011408</v>
      </c>
      <c r="B129" s="243" t="s">
        <v>151</v>
      </c>
      <c r="C129" s="244">
        <v>0</v>
      </c>
      <c r="D129" s="244"/>
      <c r="E129" s="293">
        <f t="shared" si="11"/>
        <v>0</v>
      </c>
    </row>
    <row r="130" spans="1:5">
      <c r="A130" s="243">
        <v>2011409</v>
      </c>
      <c r="B130" s="243" t="s">
        <v>152</v>
      </c>
      <c r="C130" s="244">
        <v>0</v>
      </c>
      <c r="D130" s="244"/>
      <c r="E130" s="293">
        <f t="shared" si="11"/>
        <v>0</v>
      </c>
    </row>
    <row r="131" spans="1:5">
      <c r="A131" s="243">
        <v>2011410</v>
      </c>
      <c r="B131" s="243" t="s">
        <v>153</v>
      </c>
      <c r="C131" s="244">
        <v>0</v>
      </c>
      <c r="D131" s="244"/>
      <c r="E131" s="293">
        <f t="shared" si="11"/>
        <v>0</v>
      </c>
    </row>
    <row r="132" spans="1:5">
      <c r="A132" s="243">
        <v>2011411</v>
      </c>
      <c r="B132" s="243" t="s">
        <v>154</v>
      </c>
      <c r="C132" s="244">
        <v>0</v>
      </c>
      <c r="D132" s="244"/>
      <c r="E132" s="293">
        <f t="shared" si="11"/>
        <v>0</v>
      </c>
    </row>
    <row r="133" spans="1:5">
      <c r="A133" s="243">
        <v>2011450</v>
      </c>
      <c r="B133" s="243" t="s">
        <v>86</v>
      </c>
      <c r="C133" s="244">
        <v>0</v>
      </c>
      <c r="D133" s="244"/>
      <c r="E133" s="293">
        <f t="shared" si="11"/>
        <v>0</v>
      </c>
    </row>
    <row r="134" spans="1:5">
      <c r="A134" s="243">
        <v>2011499</v>
      </c>
      <c r="B134" s="243" t="s">
        <v>155</v>
      </c>
      <c r="C134" s="244">
        <v>62</v>
      </c>
      <c r="D134" s="244"/>
      <c r="E134" s="293">
        <f t="shared" si="11"/>
        <v>0</v>
      </c>
    </row>
    <row r="135" spans="1:5">
      <c r="A135" s="241">
        <v>20123</v>
      </c>
      <c r="B135" s="241" t="s">
        <v>156</v>
      </c>
      <c r="C135" s="242">
        <f>SUM(C136:C141)</f>
        <v>0</v>
      </c>
      <c r="D135" s="242">
        <f>SUM(D136:D141)</f>
        <v>0</v>
      </c>
      <c r="E135" s="292">
        <f t="shared" si="11"/>
        <v>0</v>
      </c>
    </row>
    <row r="136" spans="1:5">
      <c r="A136" s="243">
        <v>2012301</v>
      </c>
      <c r="B136" s="243" t="s">
        <v>77</v>
      </c>
      <c r="C136" s="244">
        <v>0</v>
      </c>
      <c r="D136" s="244"/>
      <c r="E136" s="293">
        <f t="shared" ref="E136:E142" si="12">IFERROR(D136/C136,0)</f>
        <v>0</v>
      </c>
    </row>
    <row r="137" spans="1:5">
      <c r="A137" s="243">
        <v>2012302</v>
      </c>
      <c r="B137" s="243" t="s">
        <v>78</v>
      </c>
      <c r="C137" s="244">
        <v>0</v>
      </c>
      <c r="D137" s="244"/>
      <c r="E137" s="293">
        <f t="shared" si="12"/>
        <v>0</v>
      </c>
    </row>
    <row r="138" spans="1:5">
      <c r="A138" s="243">
        <v>2012303</v>
      </c>
      <c r="B138" s="243" t="s">
        <v>79</v>
      </c>
      <c r="C138" s="244">
        <v>0</v>
      </c>
      <c r="D138" s="244"/>
      <c r="E138" s="293">
        <f t="shared" si="12"/>
        <v>0</v>
      </c>
    </row>
    <row r="139" spans="1:5">
      <c r="A139" s="243">
        <v>2012304</v>
      </c>
      <c r="B139" s="243" t="s">
        <v>157</v>
      </c>
      <c r="C139" s="244">
        <v>0</v>
      </c>
      <c r="D139" s="244"/>
      <c r="E139" s="293">
        <f t="shared" si="12"/>
        <v>0</v>
      </c>
    </row>
    <row r="140" spans="1:5">
      <c r="A140" s="243">
        <v>2012350</v>
      </c>
      <c r="B140" s="243" t="s">
        <v>86</v>
      </c>
      <c r="C140" s="244">
        <v>0</v>
      </c>
      <c r="D140" s="244"/>
      <c r="E140" s="293">
        <f t="shared" si="12"/>
        <v>0</v>
      </c>
    </row>
    <row r="141" spans="1:5">
      <c r="A141" s="243">
        <v>2012399</v>
      </c>
      <c r="B141" s="243" t="s">
        <v>158</v>
      </c>
      <c r="C141" s="244">
        <v>0</v>
      </c>
      <c r="D141" s="244"/>
      <c r="E141" s="293">
        <f t="shared" si="12"/>
        <v>0</v>
      </c>
    </row>
    <row r="142" spans="1:5">
      <c r="A142" s="241">
        <v>20125</v>
      </c>
      <c r="B142" s="241" t="s">
        <v>159</v>
      </c>
      <c r="C142" s="242">
        <f>SUM(C143:C149)</f>
        <v>0</v>
      </c>
      <c r="D142" s="242">
        <f>SUM(D143:D149)</f>
        <v>0</v>
      </c>
      <c r="E142" s="292">
        <f t="shared" si="12"/>
        <v>0</v>
      </c>
    </row>
    <row r="143" spans="1:5">
      <c r="A143" s="243">
        <v>2012501</v>
      </c>
      <c r="B143" s="243" t="s">
        <v>77</v>
      </c>
      <c r="C143" s="244">
        <v>0</v>
      </c>
      <c r="D143" s="244"/>
      <c r="E143" s="293">
        <f t="shared" ref="E143:E156" si="13">IFERROR(D143/C143,0)</f>
        <v>0</v>
      </c>
    </row>
    <row r="144" spans="1:5">
      <c r="A144" s="243">
        <v>2012502</v>
      </c>
      <c r="B144" s="243" t="s">
        <v>78</v>
      </c>
      <c r="C144" s="244">
        <v>0</v>
      </c>
      <c r="D144" s="244"/>
      <c r="E144" s="293">
        <f t="shared" si="13"/>
        <v>0</v>
      </c>
    </row>
    <row r="145" spans="1:5">
      <c r="A145" s="243">
        <v>2012503</v>
      </c>
      <c r="B145" s="243" t="s">
        <v>79</v>
      </c>
      <c r="C145" s="244">
        <v>0</v>
      </c>
      <c r="D145" s="244"/>
      <c r="E145" s="293">
        <f t="shared" si="13"/>
        <v>0</v>
      </c>
    </row>
    <row r="146" spans="1:5">
      <c r="A146" s="243">
        <v>2012504</v>
      </c>
      <c r="B146" s="243" t="s">
        <v>160</v>
      </c>
      <c r="C146" s="244">
        <v>0</v>
      </c>
      <c r="D146" s="244"/>
      <c r="E146" s="293">
        <f t="shared" si="13"/>
        <v>0</v>
      </c>
    </row>
    <row r="147" spans="1:5">
      <c r="A147" s="243">
        <v>2012505</v>
      </c>
      <c r="B147" s="243" t="s">
        <v>161</v>
      </c>
      <c r="C147" s="244">
        <v>0</v>
      </c>
      <c r="D147" s="244"/>
      <c r="E147" s="293">
        <f t="shared" si="13"/>
        <v>0</v>
      </c>
    </row>
    <row r="148" spans="1:5">
      <c r="A148" s="243">
        <v>2012550</v>
      </c>
      <c r="B148" s="243" t="s">
        <v>86</v>
      </c>
      <c r="C148" s="244">
        <v>0</v>
      </c>
      <c r="D148" s="244"/>
      <c r="E148" s="293">
        <f t="shared" si="13"/>
        <v>0</v>
      </c>
    </row>
    <row r="149" spans="1:5">
      <c r="A149" s="243">
        <v>2012599</v>
      </c>
      <c r="B149" s="243" t="s">
        <v>162</v>
      </c>
      <c r="C149" s="244">
        <v>0</v>
      </c>
      <c r="D149" s="244"/>
      <c r="E149" s="293">
        <f t="shared" si="13"/>
        <v>0</v>
      </c>
    </row>
    <row r="150" spans="1:5">
      <c r="A150" s="241">
        <v>20126</v>
      </c>
      <c r="B150" s="241" t="s">
        <v>163</v>
      </c>
      <c r="C150" s="242">
        <f>SUM(C151:C155)</f>
        <v>183</v>
      </c>
      <c r="D150" s="242">
        <f>SUM(D151:D155)</f>
        <v>170</v>
      </c>
      <c r="E150" s="292">
        <f t="shared" si="13"/>
        <v>0.92896174863388</v>
      </c>
    </row>
    <row r="151" spans="1:5">
      <c r="A151" s="243">
        <v>2012601</v>
      </c>
      <c r="B151" s="243" t="s">
        <v>77</v>
      </c>
      <c r="C151" s="244">
        <v>162</v>
      </c>
      <c r="D151" s="244">
        <v>160</v>
      </c>
      <c r="E151" s="293">
        <f t="shared" si="13"/>
        <v>0.987654320987654</v>
      </c>
    </row>
    <row r="152" spans="1:5">
      <c r="A152" s="243">
        <v>2012602</v>
      </c>
      <c r="B152" s="243" t="s">
        <v>78</v>
      </c>
      <c r="C152" s="244">
        <v>17</v>
      </c>
      <c r="D152" s="244">
        <v>10</v>
      </c>
      <c r="E152" s="293">
        <f t="shared" si="13"/>
        <v>0.588235294117647</v>
      </c>
    </row>
    <row r="153" spans="1:5">
      <c r="A153" s="243">
        <v>2012603</v>
      </c>
      <c r="B153" s="243" t="s">
        <v>79</v>
      </c>
      <c r="C153" s="244">
        <v>0</v>
      </c>
      <c r="D153" s="244"/>
      <c r="E153" s="293">
        <f t="shared" si="13"/>
        <v>0</v>
      </c>
    </row>
    <row r="154" spans="1:5">
      <c r="A154" s="243">
        <v>2012604</v>
      </c>
      <c r="B154" s="243" t="s">
        <v>164</v>
      </c>
      <c r="C154" s="244">
        <v>0</v>
      </c>
      <c r="D154" s="244"/>
      <c r="E154" s="293">
        <f t="shared" si="13"/>
        <v>0</v>
      </c>
    </row>
    <row r="155" spans="1:5">
      <c r="A155" s="243">
        <v>2012699</v>
      </c>
      <c r="B155" s="243" t="s">
        <v>165</v>
      </c>
      <c r="C155" s="244">
        <v>4</v>
      </c>
      <c r="D155" s="244"/>
      <c r="E155" s="293">
        <f t="shared" si="13"/>
        <v>0</v>
      </c>
    </row>
    <row r="156" spans="1:5">
      <c r="A156" s="241">
        <v>20128</v>
      </c>
      <c r="B156" s="241" t="s">
        <v>166</v>
      </c>
      <c r="C156" s="242">
        <f>SUM(C157:C162)</f>
        <v>63</v>
      </c>
      <c r="D156" s="242">
        <f>SUM(D157:D162)</f>
        <v>55</v>
      </c>
      <c r="E156" s="292">
        <f t="shared" si="13"/>
        <v>0.873015873015873</v>
      </c>
    </row>
    <row r="157" spans="1:5">
      <c r="A157" s="243">
        <v>2012801</v>
      </c>
      <c r="B157" s="243" t="s">
        <v>77</v>
      </c>
      <c r="C157" s="244">
        <v>46</v>
      </c>
      <c r="D157" s="244">
        <v>49</v>
      </c>
      <c r="E157" s="293">
        <f t="shared" ref="E157:E163" si="14">IFERROR(D157/C157,0)</f>
        <v>1.06521739130435</v>
      </c>
    </row>
    <row r="158" spans="1:5">
      <c r="A158" s="243">
        <v>2012802</v>
      </c>
      <c r="B158" s="243" t="s">
        <v>78</v>
      </c>
      <c r="C158" s="244">
        <v>17</v>
      </c>
      <c r="D158" s="244">
        <v>6</v>
      </c>
      <c r="E158" s="293">
        <f t="shared" si="14"/>
        <v>0.352941176470588</v>
      </c>
    </row>
    <row r="159" spans="1:5">
      <c r="A159" s="243">
        <v>2012803</v>
      </c>
      <c r="B159" s="243" t="s">
        <v>79</v>
      </c>
      <c r="C159" s="244">
        <v>0</v>
      </c>
      <c r="D159" s="244"/>
      <c r="E159" s="293">
        <f t="shared" si="14"/>
        <v>0</v>
      </c>
    </row>
    <row r="160" spans="1:5">
      <c r="A160" s="243">
        <v>2012804</v>
      </c>
      <c r="B160" s="243" t="s">
        <v>91</v>
      </c>
      <c r="C160" s="244">
        <v>0</v>
      </c>
      <c r="D160" s="244"/>
      <c r="E160" s="293">
        <f t="shared" si="14"/>
        <v>0</v>
      </c>
    </row>
    <row r="161" spans="1:5">
      <c r="A161" s="243">
        <v>2012850</v>
      </c>
      <c r="B161" s="243" t="s">
        <v>86</v>
      </c>
      <c r="C161" s="244">
        <v>0</v>
      </c>
      <c r="D161" s="244"/>
      <c r="E161" s="293">
        <f t="shared" si="14"/>
        <v>0</v>
      </c>
    </row>
    <row r="162" spans="1:5">
      <c r="A162" s="243">
        <v>2012899</v>
      </c>
      <c r="B162" s="243" t="s">
        <v>167</v>
      </c>
      <c r="C162" s="244">
        <v>0</v>
      </c>
      <c r="D162" s="244"/>
      <c r="E162" s="293">
        <f t="shared" si="14"/>
        <v>0</v>
      </c>
    </row>
    <row r="163" spans="1:5">
      <c r="A163" s="241">
        <v>20129</v>
      </c>
      <c r="B163" s="241" t="s">
        <v>168</v>
      </c>
      <c r="C163" s="242">
        <f>SUM(C164:C169)</f>
        <v>407</v>
      </c>
      <c r="D163" s="242">
        <f>SUM(D164:D169)</f>
        <v>351</v>
      </c>
      <c r="E163" s="292">
        <f t="shared" si="14"/>
        <v>0.862407862407862</v>
      </c>
    </row>
    <row r="164" spans="1:5">
      <c r="A164" s="243">
        <v>2012901</v>
      </c>
      <c r="B164" s="243" t="s">
        <v>77</v>
      </c>
      <c r="C164" s="244">
        <v>252</v>
      </c>
      <c r="D164" s="244">
        <v>148</v>
      </c>
      <c r="E164" s="293">
        <f t="shared" ref="E164:E170" si="15">IFERROR(D164/C164,0)</f>
        <v>0.587301587301587</v>
      </c>
    </row>
    <row r="165" spans="1:5">
      <c r="A165" s="243">
        <v>2012902</v>
      </c>
      <c r="B165" s="243" t="s">
        <v>78</v>
      </c>
      <c r="C165" s="244">
        <v>65</v>
      </c>
      <c r="D165" s="244">
        <v>41</v>
      </c>
      <c r="E165" s="293">
        <f t="shared" si="15"/>
        <v>0.630769230769231</v>
      </c>
    </row>
    <row r="166" spans="1:5">
      <c r="A166" s="243">
        <v>2012903</v>
      </c>
      <c r="B166" s="243" t="s">
        <v>79</v>
      </c>
      <c r="C166" s="244">
        <v>0</v>
      </c>
      <c r="D166" s="244"/>
      <c r="E166" s="293">
        <f t="shared" si="15"/>
        <v>0</v>
      </c>
    </row>
    <row r="167" spans="1:5">
      <c r="A167" s="243">
        <v>2012906</v>
      </c>
      <c r="B167" s="243" t="s">
        <v>169</v>
      </c>
      <c r="C167" s="244">
        <v>86</v>
      </c>
      <c r="D167" s="244">
        <v>162</v>
      </c>
      <c r="E167" s="293">
        <f t="shared" si="15"/>
        <v>1.88372093023256</v>
      </c>
    </row>
    <row r="168" spans="1:5">
      <c r="A168" s="243">
        <v>2012950</v>
      </c>
      <c r="B168" s="243" t="s">
        <v>86</v>
      </c>
      <c r="C168" s="244">
        <v>0</v>
      </c>
      <c r="D168" s="244"/>
      <c r="E168" s="293">
        <f t="shared" si="15"/>
        <v>0</v>
      </c>
    </row>
    <row r="169" spans="1:5">
      <c r="A169" s="243">
        <v>2012999</v>
      </c>
      <c r="B169" s="243" t="s">
        <v>170</v>
      </c>
      <c r="C169" s="244">
        <v>4</v>
      </c>
      <c r="D169" s="244"/>
      <c r="E169" s="293">
        <f t="shared" si="15"/>
        <v>0</v>
      </c>
    </row>
    <row r="170" spans="1:5">
      <c r="A170" s="241">
        <v>20131</v>
      </c>
      <c r="B170" s="241" t="s">
        <v>171</v>
      </c>
      <c r="C170" s="242">
        <f>SUM(C171:C176)</f>
        <v>973</v>
      </c>
      <c r="D170" s="242">
        <f>SUM(D171:D176)</f>
        <v>963</v>
      </c>
      <c r="E170" s="292">
        <f t="shared" si="15"/>
        <v>0.989722507708119</v>
      </c>
    </row>
    <row r="171" spans="1:5">
      <c r="A171" s="243">
        <v>2013101</v>
      </c>
      <c r="B171" s="243" t="s">
        <v>77</v>
      </c>
      <c r="C171" s="244">
        <v>782</v>
      </c>
      <c r="D171" s="244">
        <v>813</v>
      </c>
      <c r="E171" s="293">
        <f t="shared" ref="E171:E177" si="16">IFERROR(D171/C171,0)</f>
        <v>1.03964194373402</v>
      </c>
    </row>
    <row r="172" spans="1:5">
      <c r="A172" s="243">
        <v>2013102</v>
      </c>
      <c r="B172" s="243" t="s">
        <v>78</v>
      </c>
      <c r="C172" s="244">
        <v>186</v>
      </c>
      <c r="D172" s="244">
        <v>150</v>
      </c>
      <c r="E172" s="293">
        <f t="shared" si="16"/>
        <v>0.806451612903226</v>
      </c>
    </row>
    <row r="173" spans="1:5">
      <c r="A173" s="243">
        <v>2013103</v>
      </c>
      <c r="B173" s="243" t="s">
        <v>79</v>
      </c>
      <c r="C173" s="244">
        <v>0</v>
      </c>
      <c r="D173" s="244"/>
      <c r="E173" s="293">
        <f t="shared" si="16"/>
        <v>0</v>
      </c>
    </row>
    <row r="174" spans="1:5">
      <c r="A174" s="243">
        <v>2013105</v>
      </c>
      <c r="B174" s="243" t="s">
        <v>172</v>
      </c>
      <c r="C174" s="244">
        <v>0</v>
      </c>
      <c r="D174" s="244"/>
      <c r="E174" s="293">
        <f t="shared" si="16"/>
        <v>0</v>
      </c>
    </row>
    <row r="175" spans="1:5">
      <c r="A175" s="243">
        <v>2013150</v>
      </c>
      <c r="B175" s="243" t="s">
        <v>86</v>
      </c>
      <c r="C175" s="244">
        <v>0</v>
      </c>
      <c r="D175" s="244"/>
      <c r="E175" s="293">
        <f t="shared" si="16"/>
        <v>0</v>
      </c>
    </row>
    <row r="176" spans="1:5">
      <c r="A176" s="243">
        <v>2013199</v>
      </c>
      <c r="B176" s="243" t="s">
        <v>173</v>
      </c>
      <c r="C176" s="244">
        <v>5</v>
      </c>
      <c r="D176" s="244"/>
      <c r="E176" s="293">
        <f t="shared" si="16"/>
        <v>0</v>
      </c>
    </row>
    <row r="177" spans="1:5">
      <c r="A177" s="241">
        <v>20132</v>
      </c>
      <c r="B177" s="241" t="s">
        <v>174</v>
      </c>
      <c r="C177" s="242">
        <f>SUM(C178:C183)</f>
        <v>427</v>
      </c>
      <c r="D177" s="242">
        <f>SUM(D178:D183)</f>
        <v>431</v>
      </c>
      <c r="E177" s="292">
        <f t="shared" si="16"/>
        <v>1.00936768149883</v>
      </c>
    </row>
    <row r="178" spans="1:5">
      <c r="A178" s="243">
        <v>2013201</v>
      </c>
      <c r="B178" s="243" t="s">
        <v>77</v>
      </c>
      <c r="C178" s="244">
        <v>252</v>
      </c>
      <c r="D178" s="244">
        <v>333</v>
      </c>
      <c r="E178" s="293">
        <f t="shared" ref="E178:E184" si="17">IFERROR(D178/C178,0)</f>
        <v>1.32142857142857</v>
      </c>
    </row>
    <row r="179" spans="1:5">
      <c r="A179" s="243">
        <v>2013202</v>
      </c>
      <c r="B179" s="243" t="s">
        <v>78</v>
      </c>
      <c r="C179" s="244">
        <v>100</v>
      </c>
      <c r="D179" s="244">
        <v>98</v>
      </c>
      <c r="E179" s="293">
        <f t="shared" si="17"/>
        <v>0.98</v>
      </c>
    </row>
    <row r="180" spans="1:5">
      <c r="A180" s="243">
        <v>2013203</v>
      </c>
      <c r="B180" s="243" t="s">
        <v>79</v>
      </c>
      <c r="C180" s="244">
        <v>0</v>
      </c>
      <c r="D180" s="244"/>
      <c r="E180" s="293">
        <f t="shared" si="17"/>
        <v>0</v>
      </c>
    </row>
    <row r="181" spans="1:5">
      <c r="A181" s="243">
        <v>2013204</v>
      </c>
      <c r="B181" s="243" t="s">
        <v>175</v>
      </c>
      <c r="C181" s="244">
        <v>2</v>
      </c>
      <c r="D181" s="244"/>
      <c r="E181" s="293">
        <f t="shared" si="17"/>
        <v>0</v>
      </c>
    </row>
    <row r="182" spans="1:5">
      <c r="A182" s="243">
        <v>2013250</v>
      </c>
      <c r="B182" s="243" t="s">
        <v>86</v>
      </c>
      <c r="C182" s="244">
        <v>0</v>
      </c>
      <c r="D182" s="244"/>
      <c r="E182" s="293">
        <f t="shared" si="17"/>
        <v>0</v>
      </c>
    </row>
    <row r="183" spans="1:5">
      <c r="A183" s="243">
        <v>2013299</v>
      </c>
      <c r="B183" s="243" t="s">
        <v>176</v>
      </c>
      <c r="C183" s="244">
        <v>73</v>
      </c>
      <c r="D183" s="244"/>
      <c r="E183" s="293">
        <f t="shared" si="17"/>
        <v>0</v>
      </c>
    </row>
    <row r="184" spans="1:5">
      <c r="A184" s="241">
        <v>20133</v>
      </c>
      <c r="B184" s="241" t="s">
        <v>177</v>
      </c>
      <c r="C184" s="242">
        <f>SUM(C185:C190)</f>
        <v>465</v>
      </c>
      <c r="D184" s="242">
        <f>SUM(D185:D190)</f>
        <v>276</v>
      </c>
      <c r="E184" s="292">
        <f t="shared" si="17"/>
        <v>0.593548387096774</v>
      </c>
    </row>
    <row r="185" spans="1:5">
      <c r="A185" s="243">
        <v>2013301</v>
      </c>
      <c r="B185" s="243" t="s">
        <v>77</v>
      </c>
      <c r="C185" s="244">
        <v>329</v>
      </c>
      <c r="D185" s="244">
        <v>231</v>
      </c>
      <c r="E185" s="293">
        <f t="shared" ref="E185:E191" si="18">IFERROR(D185/C185,0)</f>
        <v>0.702127659574468</v>
      </c>
    </row>
    <row r="186" spans="1:5">
      <c r="A186" s="243">
        <v>2013302</v>
      </c>
      <c r="B186" s="243" t="s">
        <v>78</v>
      </c>
      <c r="C186" s="244">
        <v>56</v>
      </c>
      <c r="D186" s="244">
        <v>45</v>
      </c>
      <c r="E186" s="293">
        <f t="shared" si="18"/>
        <v>0.803571428571429</v>
      </c>
    </row>
    <row r="187" spans="1:5">
      <c r="A187" s="243">
        <v>2013303</v>
      </c>
      <c r="B187" s="243" t="s">
        <v>79</v>
      </c>
      <c r="C187" s="244">
        <v>0</v>
      </c>
      <c r="D187" s="244"/>
      <c r="E187" s="293">
        <f t="shared" si="18"/>
        <v>0</v>
      </c>
    </row>
    <row r="188" spans="1:5">
      <c r="A188" s="243">
        <v>2013304</v>
      </c>
      <c r="B188" s="243" t="s">
        <v>178</v>
      </c>
      <c r="C188" s="244">
        <v>0</v>
      </c>
      <c r="D188" s="244"/>
      <c r="E188" s="293">
        <f t="shared" si="18"/>
        <v>0</v>
      </c>
    </row>
    <row r="189" spans="1:5">
      <c r="A189" s="243">
        <v>2013350</v>
      </c>
      <c r="B189" s="243" t="s">
        <v>86</v>
      </c>
      <c r="C189" s="244">
        <v>0</v>
      </c>
      <c r="D189" s="244"/>
      <c r="E189" s="293">
        <f t="shared" si="18"/>
        <v>0</v>
      </c>
    </row>
    <row r="190" spans="1:5">
      <c r="A190" s="243">
        <v>2013399</v>
      </c>
      <c r="B190" s="243" t="s">
        <v>179</v>
      </c>
      <c r="C190" s="244">
        <v>80</v>
      </c>
      <c r="D190" s="244"/>
      <c r="E190" s="293">
        <f t="shared" si="18"/>
        <v>0</v>
      </c>
    </row>
    <row r="191" spans="1:5">
      <c r="A191" s="241">
        <v>20134</v>
      </c>
      <c r="B191" s="241" t="s">
        <v>180</v>
      </c>
      <c r="C191" s="242">
        <f>SUM(C192:C198)</f>
        <v>246</v>
      </c>
      <c r="D191" s="242">
        <f>SUM(D192:D198)</f>
        <v>228</v>
      </c>
      <c r="E191" s="292">
        <f t="shared" si="18"/>
        <v>0.926829268292683</v>
      </c>
    </row>
    <row r="192" spans="1:5">
      <c r="A192" s="243">
        <v>2013401</v>
      </c>
      <c r="B192" s="243" t="s">
        <v>77</v>
      </c>
      <c r="C192" s="244">
        <v>178</v>
      </c>
      <c r="D192" s="244">
        <v>206</v>
      </c>
      <c r="E192" s="293">
        <f t="shared" ref="E192:E211" si="19">IFERROR(D192/C192,0)</f>
        <v>1.15730337078652</v>
      </c>
    </row>
    <row r="193" spans="1:5">
      <c r="A193" s="243">
        <v>2013402</v>
      </c>
      <c r="B193" s="243" t="s">
        <v>78</v>
      </c>
      <c r="C193" s="244">
        <v>35</v>
      </c>
      <c r="D193" s="244">
        <v>22</v>
      </c>
      <c r="E193" s="293">
        <f t="shared" si="19"/>
        <v>0.628571428571429</v>
      </c>
    </row>
    <row r="194" spans="1:5">
      <c r="A194" s="243">
        <v>2013403</v>
      </c>
      <c r="B194" s="243" t="s">
        <v>79</v>
      </c>
      <c r="C194" s="244">
        <v>0</v>
      </c>
      <c r="D194" s="244"/>
      <c r="E194" s="293">
        <f t="shared" si="19"/>
        <v>0</v>
      </c>
    </row>
    <row r="195" spans="1:5">
      <c r="A195" s="243">
        <v>2013404</v>
      </c>
      <c r="B195" s="243" t="s">
        <v>181</v>
      </c>
      <c r="C195" s="244">
        <v>0</v>
      </c>
      <c r="D195" s="244"/>
      <c r="E195" s="293">
        <f t="shared" si="19"/>
        <v>0</v>
      </c>
    </row>
    <row r="196" spans="1:5">
      <c r="A196" s="243">
        <v>2013405</v>
      </c>
      <c r="B196" s="243" t="s">
        <v>182</v>
      </c>
      <c r="C196" s="244">
        <v>33</v>
      </c>
      <c r="D196" s="244"/>
      <c r="E196" s="293">
        <f t="shared" si="19"/>
        <v>0</v>
      </c>
    </row>
    <row r="197" spans="1:5">
      <c r="A197" s="243">
        <v>2013450</v>
      </c>
      <c r="B197" s="243" t="s">
        <v>86</v>
      </c>
      <c r="C197" s="244">
        <v>0</v>
      </c>
      <c r="D197" s="244"/>
      <c r="E197" s="293">
        <f t="shared" si="19"/>
        <v>0</v>
      </c>
    </row>
    <row r="198" spans="1:5">
      <c r="A198" s="243">
        <v>2013499</v>
      </c>
      <c r="B198" s="243" t="s">
        <v>183</v>
      </c>
      <c r="C198" s="244">
        <v>0</v>
      </c>
      <c r="D198" s="244"/>
      <c r="E198" s="293">
        <f t="shared" si="19"/>
        <v>0</v>
      </c>
    </row>
    <row r="199" spans="1:5">
      <c r="A199" s="241">
        <v>20135</v>
      </c>
      <c r="B199" s="241" t="s">
        <v>184</v>
      </c>
      <c r="C199" s="242">
        <f>SUM(C200:C204)</f>
        <v>0</v>
      </c>
      <c r="D199" s="242">
        <f>SUM(D200:D204)</f>
        <v>0</v>
      </c>
      <c r="E199" s="292">
        <f t="shared" si="19"/>
        <v>0</v>
      </c>
    </row>
    <row r="200" spans="1:5">
      <c r="A200" s="243">
        <v>2013501</v>
      </c>
      <c r="B200" s="243" t="s">
        <v>77</v>
      </c>
      <c r="C200" s="244">
        <v>0</v>
      </c>
      <c r="D200" s="244"/>
      <c r="E200" s="293">
        <f t="shared" si="19"/>
        <v>0</v>
      </c>
    </row>
    <row r="201" spans="1:5">
      <c r="A201" s="243">
        <v>2013502</v>
      </c>
      <c r="B201" s="243" t="s">
        <v>78</v>
      </c>
      <c r="C201" s="244">
        <v>0</v>
      </c>
      <c r="D201" s="244"/>
      <c r="E201" s="293">
        <f t="shared" si="19"/>
        <v>0</v>
      </c>
    </row>
    <row r="202" spans="1:5">
      <c r="A202" s="243">
        <v>2013503</v>
      </c>
      <c r="B202" s="243" t="s">
        <v>79</v>
      </c>
      <c r="C202" s="244">
        <v>0</v>
      </c>
      <c r="D202" s="244"/>
      <c r="E202" s="293">
        <f t="shared" si="19"/>
        <v>0</v>
      </c>
    </row>
    <row r="203" spans="1:5">
      <c r="A203" s="243">
        <v>2013550</v>
      </c>
      <c r="B203" s="243" t="s">
        <v>86</v>
      </c>
      <c r="C203" s="244">
        <v>0</v>
      </c>
      <c r="D203" s="244"/>
      <c r="E203" s="293">
        <f t="shared" si="19"/>
        <v>0</v>
      </c>
    </row>
    <row r="204" spans="1:5">
      <c r="A204" s="243">
        <v>2013599</v>
      </c>
      <c r="B204" s="243" t="s">
        <v>185</v>
      </c>
      <c r="C204" s="244">
        <v>0</v>
      </c>
      <c r="D204" s="244"/>
      <c r="E204" s="293">
        <f t="shared" si="19"/>
        <v>0</v>
      </c>
    </row>
    <row r="205" spans="1:5">
      <c r="A205" s="241">
        <v>20136</v>
      </c>
      <c r="B205" s="241" t="s">
        <v>186</v>
      </c>
      <c r="C205" s="242">
        <f>SUM(C206:C210)</f>
        <v>0</v>
      </c>
      <c r="D205" s="242">
        <f>SUM(D206:D210)</f>
        <v>0</v>
      </c>
      <c r="E205" s="292">
        <f t="shared" si="19"/>
        <v>0</v>
      </c>
    </row>
    <row r="206" spans="1:5">
      <c r="A206" s="243">
        <v>2013601</v>
      </c>
      <c r="B206" s="243" t="s">
        <v>77</v>
      </c>
      <c r="C206" s="244">
        <v>0</v>
      </c>
      <c r="D206" s="244"/>
      <c r="E206" s="293">
        <f t="shared" si="19"/>
        <v>0</v>
      </c>
    </row>
    <row r="207" spans="1:5">
      <c r="A207" s="243">
        <v>2013602</v>
      </c>
      <c r="B207" s="243" t="s">
        <v>78</v>
      </c>
      <c r="C207" s="244">
        <v>0</v>
      </c>
      <c r="D207" s="244"/>
      <c r="E207" s="293">
        <f t="shared" si="19"/>
        <v>0</v>
      </c>
    </row>
    <row r="208" spans="1:5">
      <c r="A208" s="243">
        <v>2013603</v>
      </c>
      <c r="B208" s="243" t="s">
        <v>79</v>
      </c>
      <c r="C208" s="244">
        <v>0</v>
      </c>
      <c r="D208" s="244"/>
      <c r="E208" s="293">
        <f t="shared" si="19"/>
        <v>0</v>
      </c>
    </row>
    <row r="209" spans="1:5">
      <c r="A209" s="243">
        <v>2013650</v>
      </c>
      <c r="B209" s="243" t="s">
        <v>86</v>
      </c>
      <c r="C209" s="244">
        <v>0</v>
      </c>
      <c r="D209" s="244"/>
      <c r="E209" s="293">
        <f t="shared" si="19"/>
        <v>0</v>
      </c>
    </row>
    <row r="210" spans="1:5">
      <c r="A210" s="243">
        <v>2013699</v>
      </c>
      <c r="B210" s="243" t="s">
        <v>187</v>
      </c>
      <c r="C210" s="244">
        <v>0</v>
      </c>
      <c r="D210" s="244"/>
      <c r="E210" s="293">
        <f t="shared" si="19"/>
        <v>0</v>
      </c>
    </row>
    <row r="211" spans="1:5">
      <c r="A211" s="241">
        <v>20137</v>
      </c>
      <c r="B211" s="241" t="s">
        <v>188</v>
      </c>
      <c r="C211" s="242">
        <f>SUM(C212:C217)</f>
        <v>0</v>
      </c>
      <c r="D211" s="242">
        <f>SUM(D212:D217)</f>
        <v>0</v>
      </c>
      <c r="E211" s="292">
        <f t="shared" si="19"/>
        <v>0</v>
      </c>
    </row>
    <row r="212" spans="1:5">
      <c r="A212" s="243">
        <v>2013701</v>
      </c>
      <c r="B212" s="243" t="s">
        <v>77</v>
      </c>
      <c r="C212" s="244">
        <v>0</v>
      </c>
      <c r="D212" s="244"/>
      <c r="E212" s="293">
        <f t="shared" ref="E212:E218" si="20">IFERROR(D212/C212,0)</f>
        <v>0</v>
      </c>
    </row>
    <row r="213" spans="1:5">
      <c r="A213" s="243">
        <v>2013702</v>
      </c>
      <c r="B213" s="243" t="s">
        <v>78</v>
      </c>
      <c r="C213" s="244">
        <v>0</v>
      </c>
      <c r="D213" s="244"/>
      <c r="E213" s="293">
        <f t="shared" si="20"/>
        <v>0</v>
      </c>
    </row>
    <row r="214" spans="1:5">
      <c r="A214" s="243">
        <v>2013703</v>
      </c>
      <c r="B214" s="243" t="s">
        <v>79</v>
      </c>
      <c r="C214" s="244">
        <v>0</v>
      </c>
      <c r="D214" s="244"/>
      <c r="E214" s="293">
        <f t="shared" si="20"/>
        <v>0</v>
      </c>
    </row>
    <row r="215" spans="1:5">
      <c r="A215" s="243">
        <v>2013704</v>
      </c>
      <c r="B215" s="243" t="s">
        <v>189</v>
      </c>
      <c r="C215" s="244">
        <v>0</v>
      </c>
      <c r="D215" s="244"/>
      <c r="E215" s="293">
        <f t="shared" si="20"/>
        <v>0</v>
      </c>
    </row>
    <row r="216" spans="1:5">
      <c r="A216" s="243">
        <v>2013750</v>
      </c>
      <c r="B216" s="243" t="s">
        <v>86</v>
      </c>
      <c r="C216" s="244">
        <v>0</v>
      </c>
      <c r="D216" s="244"/>
      <c r="E216" s="293">
        <f t="shared" si="20"/>
        <v>0</v>
      </c>
    </row>
    <row r="217" spans="1:5">
      <c r="A217" s="243">
        <v>2013799</v>
      </c>
      <c r="B217" s="243" t="s">
        <v>190</v>
      </c>
      <c r="C217" s="244">
        <v>0</v>
      </c>
      <c r="D217" s="244"/>
      <c r="E217" s="293">
        <f t="shared" si="20"/>
        <v>0</v>
      </c>
    </row>
    <row r="218" spans="1:5">
      <c r="A218" s="241">
        <v>20138</v>
      </c>
      <c r="B218" s="241" t="s">
        <v>191</v>
      </c>
      <c r="C218" s="242">
        <f>SUM(C219:C232)</f>
        <v>1403</v>
      </c>
      <c r="D218" s="242">
        <f>SUM(D219:D232)</f>
        <v>1390</v>
      </c>
      <c r="E218" s="292">
        <f t="shared" si="20"/>
        <v>0.990734141126158</v>
      </c>
    </row>
    <row r="219" spans="1:5">
      <c r="A219" s="243">
        <v>2013801</v>
      </c>
      <c r="B219" s="243" t="s">
        <v>77</v>
      </c>
      <c r="C219" s="244">
        <v>1239</v>
      </c>
      <c r="D219" s="244">
        <v>1215</v>
      </c>
      <c r="E219" s="293">
        <f t="shared" ref="E219:E235" si="21">IFERROR(D219/C219,0)</f>
        <v>0.980629539951574</v>
      </c>
    </row>
    <row r="220" spans="1:5">
      <c r="A220" s="243">
        <v>2013802</v>
      </c>
      <c r="B220" s="243" t="s">
        <v>78</v>
      </c>
      <c r="C220" s="244">
        <v>49</v>
      </c>
      <c r="D220" s="244">
        <v>115</v>
      </c>
      <c r="E220" s="293">
        <f t="shared" si="21"/>
        <v>2.3469387755102</v>
      </c>
    </row>
    <row r="221" spans="1:5">
      <c r="A221" s="243">
        <v>2013803</v>
      </c>
      <c r="B221" s="243" t="s">
        <v>79</v>
      </c>
      <c r="C221" s="244">
        <v>0</v>
      </c>
      <c r="D221" s="244"/>
      <c r="E221" s="293">
        <f t="shared" si="21"/>
        <v>0</v>
      </c>
    </row>
    <row r="222" spans="1:5">
      <c r="A222" s="243">
        <v>2013804</v>
      </c>
      <c r="B222" s="243" t="s">
        <v>192</v>
      </c>
      <c r="C222" s="244">
        <v>10</v>
      </c>
      <c r="D222" s="244"/>
      <c r="E222" s="293">
        <f t="shared" si="21"/>
        <v>0</v>
      </c>
    </row>
    <row r="223" spans="1:5">
      <c r="A223" s="243">
        <v>2013805</v>
      </c>
      <c r="B223" s="243" t="s">
        <v>193</v>
      </c>
      <c r="C223" s="244">
        <v>0</v>
      </c>
      <c r="D223" s="244"/>
      <c r="E223" s="293">
        <f t="shared" si="21"/>
        <v>0</v>
      </c>
    </row>
    <row r="224" spans="1:5">
      <c r="A224" s="243">
        <v>2013808</v>
      </c>
      <c r="B224" s="243" t="s">
        <v>118</v>
      </c>
      <c r="C224" s="244">
        <v>0</v>
      </c>
      <c r="D224" s="244"/>
      <c r="E224" s="293">
        <f t="shared" si="21"/>
        <v>0</v>
      </c>
    </row>
    <row r="225" spans="1:5">
      <c r="A225" s="243">
        <v>2013810</v>
      </c>
      <c r="B225" s="243" t="s">
        <v>194</v>
      </c>
      <c r="C225" s="244">
        <v>10</v>
      </c>
      <c r="D225" s="244">
        <v>10</v>
      </c>
      <c r="E225" s="293">
        <f t="shared" si="21"/>
        <v>1</v>
      </c>
    </row>
    <row r="226" spans="1:5">
      <c r="A226" s="243">
        <v>2013812</v>
      </c>
      <c r="B226" s="243" t="s">
        <v>195</v>
      </c>
      <c r="C226" s="244">
        <v>2</v>
      </c>
      <c r="D226" s="244"/>
      <c r="E226" s="293">
        <f t="shared" si="21"/>
        <v>0</v>
      </c>
    </row>
    <row r="227" spans="1:5">
      <c r="A227" s="243">
        <v>2013813</v>
      </c>
      <c r="B227" s="243" t="s">
        <v>196</v>
      </c>
      <c r="C227" s="244">
        <v>0</v>
      </c>
      <c r="D227" s="244"/>
      <c r="E227" s="293">
        <f t="shared" si="21"/>
        <v>0</v>
      </c>
    </row>
    <row r="228" spans="1:5">
      <c r="A228" s="243">
        <v>2013814</v>
      </c>
      <c r="B228" s="243" t="s">
        <v>197</v>
      </c>
      <c r="C228" s="244">
        <v>0</v>
      </c>
      <c r="D228" s="244"/>
      <c r="E228" s="293">
        <f t="shared" si="21"/>
        <v>0</v>
      </c>
    </row>
    <row r="229" spans="1:5">
      <c r="A229" s="243">
        <v>2013815</v>
      </c>
      <c r="B229" s="243" t="s">
        <v>198</v>
      </c>
      <c r="C229" s="244">
        <v>10</v>
      </c>
      <c r="D229" s="244">
        <v>10</v>
      </c>
      <c r="E229" s="293">
        <f t="shared" si="21"/>
        <v>1</v>
      </c>
    </row>
    <row r="230" spans="1:5">
      <c r="A230" s="243">
        <v>2013816</v>
      </c>
      <c r="B230" s="243" t="s">
        <v>199</v>
      </c>
      <c r="C230" s="244">
        <v>57</v>
      </c>
      <c r="D230" s="244">
        <v>40</v>
      </c>
      <c r="E230" s="293">
        <f t="shared" si="21"/>
        <v>0.701754385964912</v>
      </c>
    </row>
    <row r="231" spans="1:5">
      <c r="A231" s="243">
        <v>2013850</v>
      </c>
      <c r="B231" s="243" t="s">
        <v>86</v>
      </c>
      <c r="C231" s="244">
        <v>0</v>
      </c>
      <c r="D231" s="244"/>
      <c r="E231" s="293">
        <f t="shared" si="21"/>
        <v>0</v>
      </c>
    </row>
    <row r="232" spans="1:5">
      <c r="A232" s="243">
        <v>2013899</v>
      </c>
      <c r="B232" s="243" t="s">
        <v>200</v>
      </c>
      <c r="C232" s="244">
        <v>26</v>
      </c>
      <c r="D232" s="244"/>
      <c r="E232" s="293">
        <f t="shared" si="21"/>
        <v>0</v>
      </c>
    </row>
    <row r="233" spans="1:5">
      <c r="A233" s="241">
        <v>20199</v>
      </c>
      <c r="B233" s="241" t="s">
        <v>201</v>
      </c>
      <c r="C233" s="242">
        <f>SUM(C234:C235)</f>
        <v>249</v>
      </c>
      <c r="D233" s="242">
        <f>SUM(D234:D235)</f>
        <v>190</v>
      </c>
      <c r="E233" s="292">
        <f t="shared" si="21"/>
        <v>0.763052208835341</v>
      </c>
    </row>
    <row r="234" spans="1:5">
      <c r="A234" s="243">
        <v>2019901</v>
      </c>
      <c r="B234" s="243" t="s">
        <v>202</v>
      </c>
      <c r="C234" s="244">
        <v>0</v>
      </c>
      <c r="D234" s="244"/>
      <c r="E234" s="293">
        <f t="shared" si="21"/>
        <v>0</v>
      </c>
    </row>
    <row r="235" spans="1:5">
      <c r="A235" s="243">
        <v>2019999</v>
      </c>
      <c r="B235" s="243" t="s">
        <v>203</v>
      </c>
      <c r="C235" s="244">
        <v>249</v>
      </c>
      <c r="D235" s="244">
        <v>190</v>
      </c>
      <c r="E235" s="293">
        <f t="shared" si="21"/>
        <v>0.763052208835341</v>
      </c>
    </row>
    <row r="236" spans="1:5">
      <c r="A236" s="239">
        <v>202</v>
      </c>
      <c r="B236" s="239" t="s">
        <v>204</v>
      </c>
      <c r="C236" s="240">
        <f>C237+C244+C247+C250+C256+C261+C263+C268+C274</f>
        <v>0</v>
      </c>
      <c r="D236" s="240">
        <f>D237+D244+D247+D250+D256+D261+D263+D268+D274</f>
        <v>0</v>
      </c>
      <c r="E236" s="291">
        <f>IFERROR(D236/C236,)</f>
        <v>0</v>
      </c>
    </row>
    <row r="237" spans="1:5">
      <c r="A237" s="241">
        <v>20201</v>
      </c>
      <c r="B237" s="241" t="s">
        <v>205</v>
      </c>
      <c r="C237" s="242">
        <f>SUM(C238:C243)</f>
        <v>0</v>
      </c>
      <c r="D237" s="242">
        <f>SUM(D238:D243)</f>
        <v>0</v>
      </c>
      <c r="E237" s="292">
        <f>IFERROR(D237/C237,0)</f>
        <v>0</v>
      </c>
    </row>
    <row r="238" spans="1:5">
      <c r="A238" s="243">
        <v>2020101</v>
      </c>
      <c r="B238" s="243" t="s">
        <v>77</v>
      </c>
      <c r="C238" s="244">
        <v>0</v>
      </c>
      <c r="D238" s="244"/>
      <c r="E238" s="293">
        <f t="shared" ref="E238:E275" si="22">IFERROR(D238/C238,0)</f>
        <v>0</v>
      </c>
    </row>
    <row r="239" spans="1:5">
      <c r="A239" s="243">
        <v>2020102</v>
      </c>
      <c r="B239" s="243" t="s">
        <v>78</v>
      </c>
      <c r="C239" s="244">
        <v>0</v>
      </c>
      <c r="D239" s="244"/>
      <c r="E239" s="293">
        <f t="shared" si="22"/>
        <v>0</v>
      </c>
    </row>
    <row r="240" spans="1:5">
      <c r="A240" s="243">
        <v>2020103</v>
      </c>
      <c r="B240" s="243" t="s">
        <v>79</v>
      </c>
      <c r="C240" s="244">
        <v>0</v>
      </c>
      <c r="D240" s="244"/>
      <c r="E240" s="293">
        <f t="shared" si="22"/>
        <v>0</v>
      </c>
    </row>
    <row r="241" spans="1:5">
      <c r="A241" s="243">
        <v>2020104</v>
      </c>
      <c r="B241" s="243" t="s">
        <v>172</v>
      </c>
      <c r="C241" s="244">
        <v>0</v>
      </c>
      <c r="D241" s="244"/>
      <c r="E241" s="293">
        <f t="shared" si="22"/>
        <v>0</v>
      </c>
    </row>
    <row r="242" spans="1:5">
      <c r="A242" s="243">
        <v>2020150</v>
      </c>
      <c r="B242" s="243" t="s">
        <v>86</v>
      </c>
      <c r="C242" s="244">
        <v>0</v>
      </c>
      <c r="D242" s="244"/>
      <c r="E242" s="293">
        <f t="shared" si="22"/>
        <v>0</v>
      </c>
    </row>
    <row r="243" spans="1:5">
      <c r="A243" s="243">
        <v>2020199</v>
      </c>
      <c r="B243" s="243" t="s">
        <v>206</v>
      </c>
      <c r="C243" s="244">
        <v>0</v>
      </c>
      <c r="D243" s="244"/>
      <c r="E243" s="293">
        <f t="shared" si="22"/>
        <v>0</v>
      </c>
    </row>
    <row r="244" spans="1:5">
      <c r="A244" s="241">
        <v>20202</v>
      </c>
      <c r="B244" s="241" t="s">
        <v>207</v>
      </c>
      <c r="C244" s="242">
        <f>SUM(C245:C246)</f>
        <v>0</v>
      </c>
      <c r="D244" s="242">
        <f>SUM(D245:D246)</f>
        <v>0</v>
      </c>
      <c r="E244" s="292">
        <f t="shared" si="22"/>
        <v>0</v>
      </c>
    </row>
    <row r="245" spans="1:5">
      <c r="A245" s="243">
        <v>2020201</v>
      </c>
      <c r="B245" s="243" t="s">
        <v>208</v>
      </c>
      <c r="C245" s="244">
        <v>0</v>
      </c>
      <c r="D245" s="244"/>
      <c r="E245" s="293">
        <f t="shared" si="22"/>
        <v>0</v>
      </c>
    </row>
    <row r="246" spans="1:5">
      <c r="A246" s="243">
        <v>2020202</v>
      </c>
      <c r="B246" s="243" t="s">
        <v>209</v>
      </c>
      <c r="C246" s="244">
        <v>0</v>
      </c>
      <c r="D246" s="244"/>
      <c r="E246" s="293">
        <f t="shared" si="22"/>
        <v>0</v>
      </c>
    </row>
    <row r="247" spans="1:5">
      <c r="A247" s="241">
        <v>20203</v>
      </c>
      <c r="B247" s="241" t="s">
        <v>210</v>
      </c>
      <c r="C247" s="242">
        <f>SUM(C248:C249)</f>
        <v>0</v>
      </c>
      <c r="D247" s="242">
        <f>SUM(D248:D249)</f>
        <v>0</v>
      </c>
      <c r="E247" s="292">
        <f t="shared" si="22"/>
        <v>0</v>
      </c>
    </row>
    <row r="248" spans="1:5">
      <c r="A248" s="243">
        <v>2020304</v>
      </c>
      <c r="B248" s="243" t="s">
        <v>211</v>
      </c>
      <c r="C248" s="244">
        <v>0</v>
      </c>
      <c r="D248" s="244"/>
      <c r="E248" s="293">
        <f t="shared" si="22"/>
        <v>0</v>
      </c>
    </row>
    <row r="249" spans="1:5">
      <c r="A249" s="243">
        <v>2020306</v>
      </c>
      <c r="B249" s="243" t="s">
        <v>212</v>
      </c>
      <c r="C249" s="244">
        <v>0</v>
      </c>
      <c r="D249" s="244"/>
      <c r="E249" s="293">
        <f t="shared" si="22"/>
        <v>0</v>
      </c>
    </row>
    <row r="250" spans="1:5">
      <c r="A250" s="241">
        <v>20204</v>
      </c>
      <c r="B250" s="241" t="s">
        <v>213</v>
      </c>
      <c r="C250" s="242">
        <f>SUM(C251:C255)</f>
        <v>0</v>
      </c>
      <c r="D250" s="242">
        <f>SUM(D251:D255)</f>
        <v>0</v>
      </c>
      <c r="E250" s="292">
        <f t="shared" si="22"/>
        <v>0</v>
      </c>
    </row>
    <row r="251" spans="1:5">
      <c r="A251" s="243">
        <v>2020401</v>
      </c>
      <c r="B251" s="243" t="s">
        <v>214</v>
      </c>
      <c r="C251" s="244">
        <v>0</v>
      </c>
      <c r="D251" s="244"/>
      <c r="E251" s="293">
        <f t="shared" si="22"/>
        <v>0</v>
      </c>
    </row>
    <row r="252" spans="1:5">
      <c r="A252" s="243">
        <v>2020402</v>
      </c>
      <c r="B252" s="243" t="s">
        <v>215</v>
      </c>
      <c r="C252" s="244">
        <v>0</v>
      </c>
      <c r="D252" s="244"/>
      <c r="E252" s="293">
        <f t="shared" si="22"/>
        <v>0</v>
      </c>
    </row>
    <row r="253" spans="1:5">
      <c r="A253" s="243">
        <v>2020403</v>
      </c>
      <c r="B253" s="243" t="s">
        <v>216</v>
      </c>
      <c r="C253" s="244">
        <v>0</v>
      </c>
      <c r="D253" s="244"/>
      <c r="E253" s="293">
        <f t="shared" si="22"/>
        <v>0</v>
      </c>
    </row>
    <row r="254" spans="1:5">
      <c r="A254" s="243">
        <v>2020404</v>
      </c>
      <c r="B254" s="243" t="s">
        <v>217</v>
      </c>
      <c r="C254" s="244">
        <v>0</v>
      </c>
      <c r="D254" s="244"/>
      <c r="E254" s="293">
        <f t="shared" si="22"/>
        <v>0</v>
      </c>
    </row>
    <row r="255" spans="1:5">
      <c r="A255" s="243">
        <v>2020499</v>
      </c>
      <c r="B255" s="243" t="s">
        <v>218</v>
      </c>
      <c r="C255" s="244">
        <v>0</v>
      </c>
      <c r="D255" s="244"/>
      <c r="E255" s="293">
        <f t="shared" si="22"/>
        <v>0</v>
      </c>
    </row>
    <row r="256" spans="1:5">
      <c r="A256" s="241">
        <v>20205</v>
      </c>
      <c r="B256" s="241" t="s">
        <v>219</v>
      </c>
      <c r="C256" s="242">
        <f>SUM(C257:C260)</f>
        <v>0</v>
      </c>
      <c r="D256" s="242">
        <f>SUM(D257:D260)</f>
        <v>0</v>
      </c>
      <c r="E256" s="292">
        <f t="shared" si="22"/>
        <v>0</v>
      </c>
    </row>
    <row r="257" spans="1:5">
      <c r="A257" s="243">
        <v>2020503</v>
      </c>
      <c r="B257" s="243" t="s">
        <v>220</v>
      </c>
      <c r="C257" s="244">
        <v>0</v>
      </c>
      <c r="D257" s="244"/>
      <c r="E257" s="293">
        <f t="shared" si="22"/>
        <v>0</v>
      </c>
    </row>
    <row r="258" spans="1:5">
      <c r="A258" s="243">
        <v>2020504</v>
      </c>
      <c r="B258" s="243" t="s">
        <v>221</v>
      </c>
      <c r="C258" s="244">
        <v>0</v>
      </c>
      <c r="D258" s="244"/>
      <c r="E258" s="293">
        <f t="shared" si="22"/>
        <v>0</v>
      </c>
    </row>
    <row r="259" spans="1:5">
      <c r="A259" s="243">
        <v>2020505</v>
      </c>
      <c r="B259" s="243" t="s">
        <v>222</v>
      </c>
      <c r="C259" s="244">
        <v>0</v>
      </c>
      <c r="D259" s="244"/>
      <c r="E259" s="293">
        <f t="shared" si="22"/>
        <v>0</v>
      </c>
    </row>
    <row r="260" spans="1:5">
      <c r="A260" s="243">
        <v>2020599</v>
      </c>
      <c r="B260" s="243" t="s">
        <v>223</v>
      </c>
      <c r="C260" s="244">
        <v>0</v>
      </c>
      <c r="D260" s="244"/>
      <c r="E260" s="293">
        <f t="shared" si="22"/>
        <v>0</v>
      </c>
    </row>
    <row r="261" spans="1:5">
      <c r="A261" s="241">
        <v>20206</v>
      </c>
      <c r="B261" s="241" t="s">
        <v>224</v>
      </c>
      <c r="C261" s="242">
        <f>SUM(C262)</f>
        <v>0</v>
      </c>
      <c r="D261" s="242">
        <f>SUM(D262)</f>
        <v>0</v>
      </c>
      <c r="E261" s="292">
        <f t="shared" si="22"/>
        <v>0</v>
      </c>
    </row>
    <row r="262" spans="1:5">
      <c r="A262" s="243">
        <v>2020601</v>
      </c>
      <c r="B262" s="243" t="s">
        <v>225</v>
      </c>
      <c r="C262" s="244">
        <v>0</v>
      </c>
      <c r="D262" s="244"/>
      <c r="E262" s="293">
        <f t="shared" si="22"/>
        <v>0</v>
      </c>
    </row>
    <row r="263" spans="1:5">
      <c r="A263" s="241">
        <v>20207</v>
      </c>
      <c r="B263" s="241" t="s">
        <v>226</v>
      </c>
      <c r="C263" s="242">
        <f>SUM(C264:C267)</f>
        <v>0</v>
      </c>
      <c r="D263" s="242">
        <f>SUM(D264:D267)</f>
        <v>0</v>
      </c>
      <c r="E263" s="292">
        <f t="shared" si="22"/>
        <v>0</v>
      </c>
    </row>
    <row r="264" spans="1:5">
      <c r="A264" s="243">
        <v>2020701</v>
      </c>
      <c r="B264" s="243" t="s">
        <v>227</v>
      </c>
      <c r="C264" s="244">
        <v>0</v>
      </c>
      <c r="D264" s="244"/>
      <c r="E264" s="293">
        <f t="shared" si="22"/>
        <v>0</v>
      </c>
    </row>
    <row r="265" spans="1:5">
      <c r="A265" s="243">
        <v>2020702</v>
      </c>
      <c r="B265" s="243" t="s">
        <v>228</v>
      </c>
      <c r="C265" s="244">
        <v>0</v>
      </c>
      <c r="D265" s="244"/>
      <c r="E265" s="293">
        <f t="shared" si="22"/>
        <v>0</v>
      </c>
    </row>
    <row r="266" spans="1:5">
      <c r="A266" s="243">
        <v>2020703</v>
      </c>
      <c r="B266" s="243" t="s">
        <v>229</v>
      </c>
      <c r="C266" s="244">
        <v>0</v>
      </c>
      <c r="D266" s="244"/>
      <c r="E266" s="293">
        <f t="shared" si="22"/>
        <v>0</v>
      </c>
    </row>
    <row r="267" spans="1:5">
      <c r="A267" s="243">
        <v>2020799</v>
      </c>
      <c r="B267" s="243" t="s">
        <v>230</v>
      </c>
      <c r="C267" s="244">
        <v>0</v>
      </c>
      <c r="D267" s="244"/>
      <c r="E267" s="293">
        <f t="shared" si="22"/>
        <v>0</v>
      </c>
    </row>
    <row r="268" spans="1:5">
      <c r="A268" s="241">
        <v>20208</v>
      </c>
      <c r="B268" s="241" t="s">
        <v>231</v>
      </c>
      <c r="C268" s="242">
        <f>SUM(C269:C273)</f>
        <v>0</v>
      </c>
      <c r="D268" s="242">
        <f>SUM(D269:D273)</f>
        <v>0</v>
      </c>
      <c r="E268" s="292">
        <f t="shared" si="22"/>
        <v>0</v>
      </c>
    </row>
    <row r="269" spans="1:5">
      <c r="A269" s="243">
        <v>2020801</v>
      </c>
      <c r="B269" s="243" t="s">
        <v>77</v>
      </c>
      <c r="C269" s="244">
        <v>0</v>
      </c>
      <c r="D269" s="244"/>
      <c r="E269" s="293">
        <f t="shared" si="22"/>
        <v>0</v>
      </c>
    </row>
    <row r="270" spans="1:5">
      <c r="A270" s="243">
        <v>2020802</v>
      </c>
      <c r="B270" s="243" t="s">
        <v>78</v>
      </c>
      <c r="C270" s="244">
        <v>0</v>
      </c>
      <c r="D270" s="244"/>
      <c r="E270" s="293">
        <f t="shared" si="22"/>
        <v>0</v>
      </c>
    </row>
    <row r="271" spans="1:5">
      <c r="A271" s="243">
        <v>2020803</v>
      </c>
      <c r="B271" s="243" t="s">
        <v>79</v>
      </c>
      <c r="C271" s="244">
        <v>0</v>
      </c>
      <c r="D271" s="244"/>
      <c r="E271" s="293">
        <f t="shared" si="22"/>
        <v>0</v>
      </c>
    </row>
    <row r="272" spans="1:5">
      <c r="A272" s="243">
        <v>2020850</v>
      </c>
      <c r="B272" s="243" t="s">
        <v>86</v>
      </c>
      <c r="C272" s="244">
        <v>0</v>
      </c>
      <c r="D272" s="244"/>
      <c r="E272" s="293">
        <f t="shared" si="22"/>
        <v>0</v>
      </c>
    </row>
    <row r="273" spans="1:5">
      <c r="A273" s="243">
        <v>2020899</v>
      </c>
      <c r="B273" s="243" t="s">
        <v>232</v>
      </c>
      <c r="C273" s="244">
        <v>0</v>
      </c>
      <c r="D273" s="244"/>
      <c r="E273" s="293">
        <f t="shared" si="22"/>
        <v>0</v>
      </c>
    </row>
    <row r="274" spans="1:5">
      <c r="A274" s="241">
        <v>20299</v>
      </c>
      <c r="B274" s="241" t="s">
        <v>233</v>
      </c>
      <c r="C274" s="242">
        <f>SUM(C275)</f>
        <v>0</v>
      </c>
      <c r="D274" s="242">
        <f>SUM(D275)</f>
        <v>0</v>
      </c>
      <c r="E274" s="292">
        <f t="shared" si="22"/>
        <v>0</v>
      </c>
    </row>
    <row r="275" spans="1:5">
      <c r="A275" s="243">
        <v>2029999</v>
      </c>
      <c r="B275" s="243" t="s">
        <v>234</v>
      </c>
      <c r="C275" s="244">
        <v>0</v>
      </c>
      <c r="D275" s="244"/>
      <c r="E275" s="293">
        <f t="shared" si="22"/>
        <v>0</v>
      </c>
    </row>
    <row r="276" spans="1:5">
      <c r="A276" s="239">
        <v>203</v>
      </c>
      <c r="B276" s="239" t="s">
        <v>235</v>
      </c>
      <c r="C276" s="240">
        <f>C277+C279+C281+C283+C293</f>
        <v>19</v>
      </c>
      <c r="D276" s="240">
        <f>D277+D279+D281+D283+D293</f>
        <v>130</v>
      </c>
      <c r="E276" s="291">
        <f>IFERROR(D276/C276,)</f>
        <v>6.84210526315789</v>
      </c>
    </row>
    <row r="277" spans="1:5">
      <c r="A277" s="241">
        <v>20301</v>
      </c>
      <c r="B277" s="241" t="s">
        <v>236</v>
      </c>
      <c r="C277" s="242">
        <f>SUM(C278)</f>
        <v>0</v>
      </c>
      <c r="D277" s="242">
        <f>SUM(D278)</f>
        <v>0</v>
      </c>
      <c r="E277" s="292">
        <f t="shared" ref="E277:E283" si="23">IFERROR(D277/C277,0)</f>
        <v>0</v>
      </c>
    </row>
    <row r="278" spans="1:5">
      <c r="A278" s="243">
        <v>2030101</v>
      </c>
      <c r="B278" s="243" t="s">
        <v>237</v>
      </c>
      <c r="C278" s="244">
        <v>0</v>
      </c>
      <c r="D278" s="244"/>
      <c r="E278" s="293">
        <f t="shared" si="23"/>
        <v>0</v>
      </c>
    </row>
    <row r="279" spans="1:5">
      <c r="A279" s="241">
        <v>20304</v>
      </c>
      <c r="B279" s="241" t="s">
        <v>238</v>
      </c>
      <c r="C279" s="242">
        <f>SUM(C280)</f>
        <v>0</v>
      </c>
      <c r="D279" s="242">
        <f>SUM(D280)</f>
        <v>0</v>
      </c>
      <c r="E279" s="292">
        <f t="shared" si="23"/>
        <v>0</v>
      </c>
    </row>
    <row r="280" spans="1:5">
      <c r="A280" s="243">
        <v>2030401</v>
      </c>
      <c r="B280" s="243" t="s">
        <v>239</v>
      </c>
      <c r="C280" s="244">
        <v>0</v>
      </c>
      <c r="D280" s="244"/>
      <c r="E280" s="293">
        <f t="shared" si="23"/>
        <v>0</v>
      </c>
    </row>
    <row r="281" spans="1:5">
      <c r="A281" s="241">
        <v>20305</v>
      </c>
      <c r="B281" s="241" t="s">
        <v>240</v>
      </c>
      <c r="C281" s="242">
        <f>SUM(C282)</f>
        <v>0</v>
      </c>
      <c r="D281" s="242">
        <f>SUM(D282)</f>
        <v>0</v>
      </c>
      <c r="E281" s="292">
        <f t="shared" si="23"/>
        <v>0</v>
      </c>
    </row>
    <row r="282" spans="1:5">
      <c r="A282" s="243">
        <v>2030501</v>
      </c>
      <c r="B282" s="243" t="s">
        <v>241</v>
      </c>
      <c r="C282" s="244">
        <v>0</v>
      </c>
      <c r="D282" s="244"/>
      <c r="E282" s="293">
        <f t="shared" si="23"/>
        <v>0</v>
      </c>
    </row>
    <row r="283" spans="1:5">
      <c r="A283" s="241">
        <v>20306</v>
      </c>
      <c r="B283" s="241" t="s">
        <v>242</v>
      </c>
      <c r="C283" s="242">
        <f>SUM(C284:C292)</f>
        <v>19</v>
      </c>
      <c r="D283" s="242">
        <f>SUM(D284:D292)</f>
        <v>130</v>
      </c>
      <c r="E283" s="292">
        <f t="shared" si="23"/>
        <v>6.84210526315789</v>
      </c>
    </row>
    <row r="284" spans="1:5">
      <c r="A284" s="243">
        <v>2030601</v>
      </c>
      <c r="B284" s="243" t="s">
        <v>243</v>
      </c>
      <c r="C284" s="244">
        <v>2</v>
      </c>
      <c r="D284" s="244">
        <v>130</v>
      </c>
      <c r="E284" s="293">
        <f t="shared" ref="E284:E294" si="24">IFERROR(D284/C284,0)</f>
        <v>65</v>
      </c>
    </row>
    <row r="285" spans="1:5">
      <c r="A285" s="243">
        <v>2030602</v>
      </c>
      <c r="B285" s="243" t="s">
        <v>244</v>
      </c>
      <c r="C285" s="244">
        <v>0</v>
      </c>
      <c r="D285" s="244"/>
      <c r="E285" s="293">
        <f t="shared" si="24"/>
        <v>0</v>
      </c>
    </row>
    <row r="286" spans="1:5">
      <c r="A286" s="243">
        <v>2030603</v>
      </c>
      <c r="B286" s="243" t="s">
        <v>245</v>
      </c>
      <c r="C286" s="244">
        <v>17</v>
      </c>
      <c r="D286" s="244"/>
      <c r="E286" s="293">
        <f t="shared" si="24"/>
        <v>0</v>
      </c>
    </row>
    <row r="287" spans="1:5">
      <c r="A287" s="243">
        <v>2030604</v>
      </c>
      <c r="B287" s="243" t="s">
        <v>246</v>
      </c>
      <c r="C287" s="244">
        <v>0</v>
      </c>
      <c r="D287" s="244"/>
      <c r="E287" s="293">
        <f t="shared" si="24"/>
        <v>0</v>
      </c>
    </row>
    <row r="288" spans="1:5">
      <c r="A288" s="243">
        <v>2030605</v>
      </c>
      <c r="B288" s="243" t="s">
        <v>247</v>
      </c>
      <c r="C288" s="244">
        <v>0</v>
      </c>
      <c r="D288" s="244"/>
      <c r="E288" s="293">
        <f t="shared" si="24"/>
        <v>0</v>
      </c>
    </row>
    <row r="289" spans="1:5">
      <c r="A289" s="243">
        <v>2030606</v>
      </c>
      <c r="B289" s="243" t="s">
        <v>248</v>
      </c>
      <c r="C289" s="244">
        <v>0</v>
      </c>
      <c r="D289" s="244"/>
      <c r="E289" s="293">
        <f t="shared" si="24"/>
        <v>0</v>
      </c>
    </row>
    <row r="290" spans="1:5">
      <c r="A290" s="243">
        <v>2030607</v>
      </c>
      <c r="B290" s="243" t="s">
        <v>249</v>
      </c>
      <c r="C290" s="244">
        <v>0</v>
      </c>
      <c r="D290" s="244"/>
      <c r="E290" s="293">
        <f t="shared" si="24"/>
        <v>0</v>
      </c>
    </row>
    <row r="291" spans="1:5">
      <c r="A291" s="243">
        <v>2030608</v>
      </c>
      <c r="B291" s="243" t="s">
        <v>250</v>
      </c>
      <c r="C291" s="244">
        <v>0</v>
      </c>
      <c r="D291" s="244"/>
      <c r="E291" s="293">
        <f t="shared" si="24"/>
        <v>0</v>
      </c>
    </row>
    <row r="292" spans="1:5">
      <c r="A292" s="243">
        <v>2030699</v>
      </c>
      <c r="B292" s="243" t="s">
        <v>251</v>
      </c>
      <c r="C292" s="244">
        <v>0</v>
      </c>
      <c r="D292" s="244"/>
      <c r="E292" s="293">
        <f t="shared" si="24"/>
        <v>0</v>
      </c>
    </row>
    <row r="293" spans="1:5">
      <c r="A293" s="241">
        <v>20399</v>
      </c>
      <c r="B293" s="241" t="s">
        <v>252</v>
      </c>
      <c r="C293" s="242">
        <f>SUM(C294)</f>
        <v>0</v>
      </c>
      <c r="D293" s="242">
        <f>SUM(D294)</f>
        <v>0</v>
      </c>
      <c r="E293" s="292">
        <f t="shared" si="24"/>
        <v>0</v>
      </c>
    </row>
    <row r="294" spans="1:5">
      <c r="A294" s="243">
        <v>2039999</v>
      </c>
      <c r="B294" s="243" t="s">
        <v>253</v>
      </c>
      <c r="C294" s="244">
        <v>0</v>
      </c>
      <c r="D294" s="244"/>
      <c r="E294" s="293">
        <f t="shared" si="24"/>
        <v>0</v>
      </c>
    </row>
    <row r="295" spans="1:5">
      <c r="A295" s="239">
        <v>204</v>
      </c>
      <c r="B295" s="239" t="s">
        <v>254</v>
      </c>
      <c r="C295" s="240">
        <f>C296+C299+C310+C317+C325+C334+C348+C358+C368+C376+C382</f>
        <v>2264</v>
      </c>
      <c r="D295" s="240">
        <f>D296+D299+D310+D317+D325+D334+D348+D358+D368+D376+D382</f>
        <v>1505</v>
      </c>
      <c r="E295" s="291">
        <f>IFERROR(D295/C295,)</f>
        <v>0.664752650176678</v>
      </c>
    </row>
    <row r="296" spans="1:5">
      <c r="A296" s="241">
        <v>20401</v>
      </c>
      <c r="B296" s="241" t="s">
        <v>255</v>
      </c>
      <c r="C296" s="242">
        <f>SUM(C297:C298)</f>
        <v>152</v>
      </c>
      <c r="D296" s="242">
        <f>SUM(D297:D298)</f>
        <v>0</v>
      </c>
      <c r="E296" s="292">
        <f>IFERROR(D296/C296,0)</f>
        <v>0</v>
      </c>
    </row>
    <row r="297" spans="1:5">
      <c r="A297" s="243">
        <v>2040101</v>
      </c>
      <c r="B297" s="243" t="s">
        <v>256</v>
      </c>
      <c r="C297" s="244">
        <v>0</v>
      </c>
      <c r="D297" s="244"/>
      <c r="E297" s="293">
        <f>IFERROR(D297/C297,0)</f>
        <v>0</v>
      </c>
    </row>
    <row r="298" spans="1:5">
      <c r="A298" s="243">
        <v>2040199</v>
      </c>
      <c r="B298" s="243" t="s">
        <v>257</v>
      </c>
      <c r="C298" s="244">
        <v>152</v>
      </c>
      <c r="D298" s="244"/>
      <c r="E298" s="293">
        <f>IFERROR(D298/C298,0)</f>
        <v>0</v>
      </c>
    </row>
    <row r="299" spans="1:5">
      <c r="A299" s="241">
        <v>20402</v>
      </c>
      <c r="B299" s="241" t="s">
        <v>258</v>
      </c>
      <c r="C299" s="242">
        <f>SUM(C300:C309)</f>
        <v>728</v>
      </c>
      <c r="D299" s="242">
        <f>SUM(D300:D309)</f>
        <v>722</v>
      </c>
      <c r="E299" s="292">
        <f>IFERROR(D299/C299,0)</f>
        <v>0.991758241758242</v>
      </c>
    </row>
    <row r="300" spans="1:5">
      <c r="A300" s="243">
        <v>2040201</v>
      </c>
      <c r="B300" s="243" t="s">
        <v>77</v>
      </c>
      <c r="C300" s="244">
        <v>459</v>
      </c>
      <c r="D300" s="244">
        <v>625</v>
      </c>
      <c r="E300" s="293">
        <f t="shared" ref="E300:E310" si="25">IFERROR(D300/C300,0)</f>
        <v>1.36165577342048</v>
      </c>
    </row>
    <row r="301" spans="1:5">
      <c r="A301" s="243">
        <v>2040202</v>
      </c>
      <c r="B301" s="243" t="s">
        <v>78</v>
      </c>
      <c r="C301" s="244">
        <v>0</v>
      </c>
      <c r="D301" s="244"/>
      <c r="E301" s="293">
        <f t="shared" si="25"/>
        <v>0</v>
      </c>
    </row>
    <row r="302" spans="1:5">
      <c r="A302" s="243">
        <v>2040203</v>
      </c>
      <c r="B302" s="243" t="s">
        <v>79</v>
      </c>
      <c r="C302" s="244">
        <v>0</v>
      </c>
      <c r="D302" s="244"/>
      <c r="E302" s="293">
        <f t="shared" si="25"/>
        <v>0</v>
      </c>
    </row>
    <row r="303" spans="1:5">
      <c r="A303" s="243">
        <v>2040219</v>
      </c>
      <c r="B303" s="243" t="s">
        <v>118</v>
      </c>
      <c r="C303" s="244">
        <v>37</v>
      </c>
      <c r="D303" s="244"/>
      <c r="E303" s="293">
        <f t="shared" si="25"/>
        <v>0</v>
      </c>
    </row>
    <row r="304" spans="1:5">
      <c r="A304" s="243">
        <v>2040220</v>
      </c>
      <c r="B304" s="243" t="s">
        <v>259</v>
      </c>
      <c r="C304" s="244">
        <v>50</v>
      </c>
      <c r="D304" s="244"/>
      <c r="E304" s="293">
        <f t="shared" si="25"/>
        <v>0</v>
      </c>
    </row>
    <row r="305" spans="1:5">
      <c r="A305" s="243">
        <v>2040221</v>
      </c>
      <c r="B305" s="243" t="s">
        <v>260</v>
      </c>
      <c r="C305" s="244">
        <v>0</v>
      </c>
      <c r="D305" s="244"/>
      <c r="E305" s="293">
        <f t="shared" si="25"/>
        <v>0</v>
      </c>
    </row>
    <row r="306" spans="1:5">
      <c r="A306" s="243">
        <v>2040222</v>
      </c>
      <c r="B306" s="243" t="s">
        <v>261</v>
      </c>
      <c r="C306" s="244">
        <v>0</v>
      </c>
      <c r="D306" s="244"/>
      <c r="E306" s="293">
        <f t="shared" si="25"/>
        <v>0</v>
      </c>
    </row>
    <row r="307" spans="1:5">
      <c r="A307" s="243">
        <v>2040223</v>
      </c>
      <c r="B307" s="243" t="s">
        <v>262</v>
      </c>
      <c r="C307" s="244">
        <v>0</v>
      </c>
      <c r="D307" s="244"/>
      <c r="E307" s="293">
        <f t="shared" si="25"/>
        <v>0</v>
      </c>
    </row>
    <row r="308" spans="1:5">
      <c r="A308" s="243">
        <v>2040250</v>
      </c>
      <c r="B308" s="243" t="s">
        <v>86</v>
      </c>
      <c r="C308" s="244">
        <v>0</v>
      </c>
      <c r="D308" s="244"/>
      <c r="E308" s="293">
        <f t="shared" si="25"/>
        <v>0</v>
      </c>
    </row>
    <row r="309" spans="1:5">
      <c r="A309" s="243">
        <v>2040299</v>
      </c>
      <c r="B309" s="243" t="s">
        <v>263</v>
      </c>
      <c r="C309" s="244">
        <v>182</v>
      </c>
      <c r="D309" s="244">
        <v>97</v>
      </c>
      <c r="E309" s="293">
        <f t="shared" si="25"/>
        <v>0.532967032967033</v>
      </c>
    </row>
    <row r="310" spans="1:5">
      <c r="A310" s="241">
        <v>20403</v>
      </c>
      <c r="B310" s="241" t="s">
        <v>264</v>
      </c>
      <c r="C310" s="242">
        <f>SUM(C311:C316)</f>
        <v>0</v>
      </c>
      <c r="D310" s="242">
        <f>SUM(D311:D316)</f>
        <v>0</v>
      </c>
      <c r="E310" s="292">
        <f t="shared" si="25"/>
        <v>0</v>
      </c>
    </row>
    <row r="311" spans="1:5">
      <c r="A311" s="243">
        <v>2040301</v>
      </c>
      <c r="B311" s="243" t="s">
        <v>77</v>
      </c>
      <c r="C311" s="244">
        <v>0</v>
      </c>
      <c r="D311" s="244"/>
      <c r="E311" s="293">
        <f t="shared" ref="E311:E317" si="26">IFERROR(D311/C311,0)</f>
        <v>0</v>
      </c>
    </row>
    <row r="312" spans="1:5">
      <c r="A312" s="243">
        <v>2040302</v>
      </c>
      <c r="B312" s="243" t="s">
        <v>78</v>
      </c>
      <c r="C312" s="244">
        <v>0</v>
      </c>
      <c r="D312" s="244"/>
      <c r="E312" s="293">
        <f t="shared" si="26"/>
        <v>0</v>
      </c>
    </row>
    <row r="313" spans="1:5">
      <c r="A313" s="243">
        <v>2040303</v>
      </c>
      <c r="B313" s="243" t="s">
        <v>79</v>
      </c>
      <c r="C313" s="244">
        <v>0</v>
      </c>
      <c r="D313" s="244"/>
      <c r="E313" s="293">
        <f t="shared" si="26"/>
        <v>0</v>
      </c>
    </row>
    <row r="314" spans="1:5">
      <c r="A314" s="243">
        <v>2040304</v>
      </c>
      <c r="B314" s="243" t="s">
        <v>265</v>
      </c>
      <c r="C314" s="244">
        <v>0</v>
      </c>
      <c r="D314" s="244"/>
      <c r="E314" s="293">
        <f t="shared" si="26"/>
        <v>0</v>
      </c>
    </row>
    <row r="315" spans="1:5">
      <c r="A315" s="243">
        <v>2040350</v>
      </c>
      <c r="B315" s="243" t="s">
        <v>86</v>
      </c>
      <c r="C315" s="244">
        <v>0</v>
      </c>
      <c r="D315" s="244"/>
      <c r="E315" s="293">
        <f t="shared" si="26"/>
        <v>0</v>
      </c>
    </row>
    <row r="316" spans="1:5">
      <c r="A316" s="243">
        <v>2040399</v>
      </c>
      <c r="B316" s="243" t="s">
        <v>266</v>
      </c>
      <c r="C316" s="244">
        <v>0</v>
      </c>
      <c r="D316" s="244"/>
      <c r="E316" s="293">
        <f t="shared" si="26"/>
        <v>0</v>
      </c>
    </row>
    <row r="317" spans="1:5">
      <c r="A317" s="241">
        <v>20404</v>
      </c>
      <c r="B317" s="241" t="s">
        <v>267</v>
      </c>
      <c r="C317" s="242">
        <f>SUM(C318:C324)</f>
        <v>227</v>
      </c>
      <c r="D317" s="242">
        <f>SUM(D318:D324)</f>
        <v>43</v>
      </c>
      <c r="E317" s="292">
        <f t="shared" si="26"/>
        <v>0.18942731277533</v>
      </c>
    </row>
    <row r="318" spans="1:5">
      <c r="A318" s="243">
        <v>2040401</v>
      </c>
      <c r="B318" s="243" t="s">
        <v>77</v>
      </c>
      <c r="C318" s="244">
        <v>227</v>
      </c>
      <c r="D318" s="244">
        <v>43</v>
      </c>
      <c r="E318" s="293">
        <f t="shared" ref="E318:E325" si="27">IFERROR(D318/C318,0)</f>
        <v>0.18942731277533</v>
      </c>
    </row>
    <row r="319" spans="1:5">
      <c r="A319" s="243">
        <v>2040402</v>
      </c>
      <c r="B319" s="243" t="s">
        <v>78</v>
      </c>
      <c r="C319" s="244">
        <v>0</v>
      </c>
      <c r="D319" s="244"/>
      <c r="E319" s="293">
        <f t="shared" si="27"/>
        <v>0</v>
      </c>
    </row>
    <row r="320" spans="1:5">
      <c r="A320" s="243">
        <v>2040403</v>
      </c>
      <c r="B320" s="243" t="s">
        <v>79</v>
      </c>
      <c r="C320" s="244">
        <v>0</v>
      </c>
      <c r="D320" s="244"/>
      <c r="E320" s="293">
        <f t="shared" si="27"/>
        <v>0</v>
      </c>
    </row>
    <row r="321" spans="1:5">
      <c r="A321" s="243">
        <v>2040409</v>
      </c>
      <c r="B321" s="243" t="s">
        <v>268</v>
      </c>
      <c r="C321" s="244">
        <v>0</v>
      </c>
      <c r="D321" s="244"/>
      <c r="E321" s="293">
        <f t="shared" si="27"/>
        <v>0</v>
      </c>
    </row>
    <row r="322" spans="1:5">
      <c r="A322" s="243">
        <v>2040410</v>
      </c>
      <c r="B322" s="243" t="s">
        <v>269</v>
      </c>
      <c r="C322" s="244">
        <v>0</v>
      </c>
      <c r="D322" s="244"/>
      <c r="E322" s="293">
        <f t="shared" si="27"/>
        <v>0</v>
      </c>
    </row>
    <row r="323" spans="1:5">
      <c r="A323" s="243">
        <v>2040450</v>
      </c>
      <c r="B323" s="243" t="s">
        <v>86</v>
      </c>
      <c r="C323" s="244">
        <v>0</v>
      </c>
      <c r="D323" s="244"/>
      <c r="E323" s="293">
        <f t="shared" si="27"/>
        <v>0</v>
      </c>
    </row>
    <row r="324" spans="1:5">
      <c r="A324" s="243">
        <v>2040499</v>
      </c>
      <c r="B324" s="243" t="s">
        <v>270</v>
      </c>
      <c r="C324" s="244">
        <v>0</v>
      </c>
      <c r="D324" s="244"/>
      <c r="E324" s="293">
        <f t="shared" si="27"/>
        <v>0</v>
      </c>
    </row>
    <row r="325" spans="1:5">
      <c r="A325" s="241">
        <v>20405</v>
      </c>
      <c r="B325" s="241" t="s">
        <v>271</v>
      </c>
      <c r="C325" s="242">
        <f>SUM(C326:C333)</f>
        <v>233</v>
      </c>
      <c r="D325" s="242">
        <f>SUM(D326:D333)</f>
        <v>205</v>
      </c>
      <c r="E325" s="292">
        <f t="shared" si="27"/>
        <v>0.879828326180258</v>
      </c>
    </row>
    <row r="326" spans="1:5">
      <c r="A326" s="243">
        <v>2040501</v>
      </c>
      <c r="B326" s="243" t="s">
        <v>77</v>
      </c>
      <c r="C326" s="244">
        <v>233</v>
      </c>
      <c r="D326" s="244">
        <v>205</v>
      </c>
      <c r="E326" s="293">
        <f t="shared" ref="E326:E334" si="28">IFERROR(D326/C326,0)</f>
        <v>0.879828326180258</v>
      </c>
    </row>
    <row r="327" spans="1:5">
      <c r="A327" s="243">
        <v>2040502</v>
      </c>
      <c r="B327" s="243" t="s">
        <v>78</v>
      </c>
      <c r="C327" s="244">
        <v>0</v>
      </c>
      <c r="D327" s="244"/>
      <c r="E327" s="293">
        <f t="shared" si="28"/>
        <v>0</v>
      </c>
    </row>
    <row r="328" spans="1:5">
      <c r="A328" s="243">
        <v>2040503</v>
      </c>
      <c r="B328" s="243" t="s">
        <v>79</v>
      </c>
      <c r="C328" s="244">
        <v>0</v>
      </c>
      <c r="D328" s="244"/>
      <c r="E328" s="293">
        <f t="shared" si="28"/>
        <v>0</v>
      </c>
    </row>
    <row r="329" spans="1:5">
      <c r="A329" s="243">
        <v>2040504</v>
      </c>
      <c r="B329" s="243" t="s">
        <v>272</v>
      </c>
      <c r="C329" s="244">
        <v>0</v>
      </c>
      <c r="D329" s="244"/>
      <c r="E329" s="293">
        <f t="shared" si="28"/>
        <v>0</v>
      </c>
    </row>
    <row r="330" spans="1:5">
      <c r="A330" s="243">
        <v>2040505</v>
      </c>
      <c r="B330" s="243" t="s">
        <v>273</v>
      </c>
      <c r="C330" s="244">
        <v>0</v>
      </c>
      <c r="D330" s="244"/>
      <c r="E330" s="293">
        <f t="shared" si="28"/>
        <v>0</v>
      </c>
    </row>
    <row r="331" spans="1:5">
      <c r="A331" s="243">
        <v>2040506</v>
      </c>
      <c r="B331" s="243" t="s">
        <v>274</v>
      </c>
      <c r="C331" s="244">
        <v>0</v>
      </c>
      <c r="D331" s="244"/>
      <c r="E331" s="293">
        <f t="shared" si="28"/>
        <v>0</v>
      </c>
    </row>
    <row r="332" spans="1:5">
      <c r="A332" s="243">
        <v>2040550</v>
      </c>
      <c r="B332" s="243" t="s">
        <v>86</v>
      </c>
      <c r="C332" s="244">
        <v>0</v>
      </c>
      <c r="D332" s="244"/>
      <c r="E332" s="293">
        <f t="shared" si="28"/>
        <v>0</v>
      </c>
    </row>
    <row r="333" spans="1:5">
      <c r="A333" s="243">
        <v>2040599</v>
      </c>
      <c r="B333" s="243" t="s">
        <v>275</v>
      </c>
      <c r="C333" s="244">
        <v>0</v>
      </c>
      <c r="D333" s="244"/>
      <c r="E333" s="293">
        <f t="shared" si="28"/>
        <v>0</v>
      </c>
    </row>
    <row r="334" spans="1:5">
      <c r="A334" s="241">
        <v>20406</v>
      </c>
      <c r="B334" s="241" t="s">
        <v>276</v>
      </c>
      <c r="C334" s="242">
        <f>SUM(C335:C347)</f>
        <v>576</v>
      </c>
      <c r="D334" s="242">
        <f>SUM(D335:D347)</f>
        <v>449</v>
      </c>
      <c r="E334" s="292">
        <f t="shared" si="28"/>
        <v>0.779513888888889</v>
      </c>
    </row>
    <row r="335" spans="1:5">
      <c r="A335" s="243">
        <v>2040601</v>
      </c>
      <c r="B335" s="243" t="s">
        <v>77</v>
      </c>
      <c r="C335" s="244">
        <v>411</v>
      </c>
      <c r="D335" s="244">
        <v>400</v>
      </c>
      <c r="E335" s="293">
        <f t="shared" ref="E335:E348" si="29">IFERROR(D335/C335,0)</f>
        <v>0.97323600973236</v>
      </c>
    </row>
    <row r="336" spans="1:5">
      <c r="A336" s="243">
        <v>2040602</v>
      </c>
      <c r="B336" s="243" t="s">
        <v>78</v>
      </c>
      <c r="C336" s="244">
        <v>23</v>
      </c>
      <c r="D336" s="244">
        <v>13</v>
      </c>
      <c r="E336" s="293">
        <f t="shared" si="29"/>
        <v>0.565217391304348</v>
      </c>
    </row>
    <row r="337" spans="1:5">
      <c r="A337" s="243">
        <v>2040603</v>
      </c>
      <c r="B337" s="243" t="s">
        <v>79</v>
      </c>
      <c r="C337" s="244">
        <v>0</v>
      </c>
      <c r="D337" s="244"/>
      <c r="E337" s="293">
        <f t="shared" si="29"/>
        <v>0</v>
      </c>
    </row>
    <row r="338" spans="1:5">
      <c r="A338" s="243">
        <v>2040604</v>
      </c>
      <c r="B338" s="243" t="s">
        <v>277</v>
      </c>
      <c r="C338" s="244">
        <v>9</v>
      </c>
      <c r="D338" s="244"/>
      <c r="E338" s="293">
        <f t="shared" si="29"/>
        <v>0</v>
      </c>
    </row>
    <row r="339" spans="1:5">
      <c r="A339" s="243">
        <v>2040605</v>
      </c>
      <c r="B339" s="243" t="s">
        <v>278</v>
      </c>
      <c r="C339" s="244">
        <v>5</v>
      </c>
      <c r="D339" s="244">
        <v>7</v>
      </c>
      <c r="E339" s="293">
        <f t="shared" si="29"/>
        <v>1.4</v>
      </c>
    </row>
    <row r="340" spans="1:5">
      <c r="A340" s="243">
        <v>2040606</v>
      </c>
      <c r="B340" s="243" t="s">
        <v>279</v>
      </c>
      <c r="C340" s="244">
        <v>0</v>
      </c>
      <c r="D340" s="244"/>
      <c r="E340" s="293">
        <f t="shared" si="29"/>
        <v>0</v>
      </c>
    </row>
    <row r="341" spans="1:5">
      <c r="A341" s="243">
        <v>2040607</v>
      </c>
      <c r="B341" s="243" t="s">
        <v>280</v>
      </c>
      <c r="C341" s="244">
        <v>5</v>
      </c>
      <c r="D341" s="244"/>
      <c r="E341" s="293">
        <f t="shared" si="29"/>
        <v>0</v>
      </c>
    </row>
    <row r="342" spans="1:5">
      <c r="A342" s="243">
        <v>2040608</v>
      </c>
      <c r="B342" s="243" t="s">
        <v>281</v>
      </c>
      <c r="C342" s="244">
        <v>0</v>
      </c>
      <c r="D342" s="244"/>
      <c r="E342" s="293">
        <f t="shared" si="29"/>
        <v>0</v>
      </c>
    </row>
    <row r="343" spans="1:5">
      <c r="A343" s="243">
        <v>2040610</v>
      </c>
      <c r="B343" s="243" t="s">
        <v>282</v>
      </c>
      <c r="C343" s="244">
        <v>18</v>
      </c>
      <c r="D343" s="244"/>
      <c r="E343" s="293">
        <f t="shared" si="29"/>
        <v>0</v>
      </c>
    </row>
    <row r="344" spans="1:5">
      <c r="A344" s="243">
        <v>2040612</v>
      </c>
      <c r="B344" s="243" t="s">
        <v>283</v>
      </c>
      <c r="C344" s="244">
        <v>0</v>
      </c>
      <c r="D344" s="244"/>
      <c r="E344" s="293">
        <f t="shared" si="29"/>
        <v>0</v>
      </c>
    </row>
    <row r="345" spans="1:5">
      <c r="A345" s="243">
        <v>2040613</v>
      </c>
      <c r="B345" s="243" t="s">
        <v>118</v>
      </c>
      <c r="C345" s="244">
        <v>0</v>
      </c>
      <c r="D345" s="244"/>
      <c r="E345" s="293">
        <f t="shared" si="29"/>
        <v>0</v>
      </c>
    </row>
    <row r="346" spans="1:5">
      <c r="A346" s="243">
        <v>2040650</v>
      </c>
      <c r="B346" s="243" t="s">
        <v>86</v>
      </c>
      <c r="C346" s="244">
        <v>0</v>
      </c>
      <c r="D346" s="244"/>
      <c r="E346" s="293">
        <f t="shared" si="29"/>
        <v>0</v>
      </c>
    </row>
    <row r="347" spans="1:5">
      <c r="A347" s="243">
        <v>2040699</v>
      </c>
      <c r="B347" s="243" t="s">
        <v>284</v>
      </c>
      <c r="C347" s="244">
        <v>105</v>
      </c>
      <c r="D347" s="244">
        <v>29</v>
      </c>
      <c r="E347" s="293">
        <f t="shared" si="29"/>
        <v>0.276190476190476</v>
      </c>
    </row>
    <row r="348" spans="1:5">
      <c r="A348" s="241">
        <v>20407</v>
      </c>
      <c r="B348" s="241" t="s">
        <v>285</v>
      </c>
      <c r="C348" s="242">
        <f>SUM(C349:C357)</f>
        <v>0</v>
      </c>
      <c r="D348" s="242">
        <f>SUM(D349:D357)</f>
        <v>0</v>
      </c>
      <c r="E348" s="292">
        <f t="shared" si="29"/>
        <v>0</v>
      </c>
    </row>
    <row r="349" spans="1:5">
      <c r="A349" s="243">
        <v>2040701</v>
      </c>
      <c r="B349" s="243" t="s">
        <v>77</v>
      </c>
      <c r="C349" s="244">
        <v>0</v>
      </c>
      <c r="D349" s="244"/>
      <c r="E349" s="293">
        <f t="shared" ref="E349:E358" si="30">IFERROR(D349/C349,0)</f>
        <v>0</v>
      </c>
    </row>
    <row r="350" spans="1:5">
      <c r="A350" s="243">
        <v>2040702</v>
      </c>
      <c r="B350" s="243" t="s">
        <v>78</v>
      </c>
      <c r="C350" s="244">
        <v>0</v>
      </c>
      <c r="D350" s="244"/>
      <c r="E350" s="293">
        <f t="shared" si="30"/>
        <v>0</v>
      </c>
    </row>
    <row r="351" spans="1:5">
      <c r="A351" s="243">
        <v>2040703</v>
      </c>
      <c r="B351" s="243" t="s">
        <v>79</v>
      </c>
      <c r="C351" s="244">
        <v>0</v>
      </c>
      <c r="D351" s="244"/>
      <c r="E351" s="293">
        <f t="shared" si="30"/>
        <v>0</v>
      </c>
    </row>
    <row r="352" spans="1:5">
      <c r="A352" s="243">
        <v>2040704</v>
      </c>
      <c r="B352" s="243" t="s">
        <v>286</v>
      </c>
      <c r="C352" s="244">
        <v>0</v>
      </c>
      <c r="D352" s="244"/>
      <c r="E352" s="293">
        <f t="shared" si="30"/>
        <v>0</v>
      </c>
    </row>
    <row r="353" spans="1:5">
      <c r="A353" s="243">
        <v>2040705</v>
      </c>
      <c r="B353" s="243" t="s">
        <v>287</v>
      </c>
      <c r="C353" s="244">
        <v>0</v>
      </c>
      <c r="D353" s="244"/>
      <c r="E353" s="293">
        <f t="shared" si="30"/>
        <v>0</v>
      </c>
    </row>
    <row r="354" spans="1:5">
      <c r="A354" s="243">
        <v>2040706</v>
      </c>
      <c r="B354" s="243" t="s">
        <v>288</v>
      </c>
      <c r="C354" s="244">
        <v>0</v>
      </c>
      <c r="D354" s="244"/>
      <c r="E354" s="293">
        <f t="shared" si="30"/>
        <v>0</v>
      </c>
    </row>
    <row r="355" spans="1:5">
      <c r="A355" s="243">
        <v>2040707</v>
      </c>
      <c r="B355" s="243" t="s">
        <v>118</v>
      </c>
      <c r="C355" s="244">
        <v>0</v>
      </c>
      <c r="D355" s="244"/>
      <c r="E355" s="293">
        <f t="shared" si="30"/>
        <v>0</v>
      </c>
    </row>
    <row r="356" spans="1:5">
      <c r="A356" s="243">
        <v>2040750</v>
      </c>
      <c r="B356" s="243" t="s">
        <v>86</v>
      </c>
      <c r="C356" s="244">
        <v>0</v>
      </c>
      <c r="D356" s="244"/>
      <c r="E356" s="293">
        <f t="shared" si="30"/>
        <v>0</v>
      </c>
    </row>
    <row r="357" spans="1:5">
      <c r="A357" s="243">
        <v>2040799</v>
      </c>
      <c r="B357" s="243" t="s">
        <v>289</v>
      </c>
      <c r="C357" s="244">
        <v>0</v>
      </c>
      <c r="D357" s="244"/>
      <c r="E357" s="293">
        <f t="shared" si="30"/>
        <v>0</v>
      </c>
    </row>
    <row r="358" spans="1:5">
      <c r="A358" s="241">
        <v>20408</v>
      </c>
      <c r="B358" s="241" t="s">
        <v>290</v>
      </c>
      <c r="C358" s="242">
        <f>SUM(C359:C367)</f>
        <v>0</v>
      </c>
      <c r="D358" s="242">
        <f>SUM(D359:D367)</f>
        <v>0</v>
      </c>
      <c r="E358" s="292">
        <f t="shared" si="30"/>
        <v>0</v>
      </c>
    </row>
    <row r="359" spans="1:5">
      <c r="A359" s="243">
        <v>2040801</v>
      </c>
      <c r="B359" s="243" t="s">
        <v>77</v>
      </c>
      <c r="C359" s="244">
        <v>0</v>
      </c>
      <c r="D359" s="244"/>
      <c r="E359" s="293">
        <f t="shared" ref="E359:E368" si="31">IFERROR(D359/C359,0)</f>
        <v>0</v>
      </c>
    </row>
    <row r="360" spans="1:5">
      <c r="A360" s="243">
        <v>2040802</v>
      </c>
      <c r="B360" s="243" t="s">
        <v>78</v>
      </c>
      <c r="C360" s="244">
        <v>0</v>
      </c>
      <c r="D360" s="244"/>
      <c r="E360" s="293">
        <f t="shared" si="31"/>
        <v>0</v>
      </c>
    </row>
    <row r="361" spans="1:5">
      <c r="A361" s="243">
        <v>2040803</v>
      </c>
      <c r="B361" s="243" t="s">
        <v>79</v>
      </c>
      <c r="C361" s="244">
        <v>0</v>
      </c>
      <c r="D361" s="244"/>
      <c r="E361" s="293">
        <f t="shared" si="31"/>
        <v>0</v>
      </c>
    </row>
    <row r="362" spans="1:5">
      <c r="A362" s="243">
        <v>2040804</v>
      </c>
      <c r="B362" s="243" t="s">
        <v>291</v>
      </c>
      <c r="C362" s="244">
        <v>0</v>
      </c>
      <c r="D362" s="244"/>
      <c r="E362" s="293">
        <f t="shared" si="31"/>
        <v>0</v>
      </c>
    </row>
    <row r="363" spans="1:5">
      <c r="A363" s="243">
        <v>2040805</v>
      </c>
      <c r="B363" s="243" t="s">
        <v>292</v>
      </c>
      <c r="C363" s="244">
        <v>0</v>
      </c>
      <c r="D363" s="244"/>
      <c r="E363" s="293">
        <f t="shared" si="31"/>
        <v>0</v>
      </c>
    </row>
    <row r="364" spans="1:5">
      <c r="A364" s="243">
        <v>2040806</v>
      </c>
      <c r="B364" s="243" t="s">
        <v>293</v>
      </c>
      <c r="C364" s="244">
        <v>0</v>
      </c>
      <c r="D364" s="244"/>
      <c r="E364" s="293">
        <f t="shared" si="31"/>
        <v>0</v>
      </c>
    </row>
    <row r="365" spans="1:5">
      <c r="A365" s="243">
        <v>2040807</v>
      </c>
      <c r="B365" s="243" t="s">
        <v>118</v>
      </c>
      <c r="C365" s="244">
        <v>0</v>
      </c>
      <c r="D365" s="244"/>
      <c r="E365" s="293">
        <f t="shared" si="31"/>
        <v>0</v>
      </c>
    </row>
    <row r="366" spans="1:5">
      <c r="A366" s="243">
        <v>2040850</v>
      </c>
      <c r="B366" s="243" t="s">
        <v>86</v>
      </c>
      <c r="C366" s="244">
        <v>0</v>
      </c>
      <c r="D366" s="244"/>
      <c r="E366" s="293">
        <f t="shared" si="31"/>
        <v>0</v>
      </c>
    </row>
    <row r="367" spans="1:5">
      <c r="A367" s="243">
        <v>2040899</v>
      </c>
      <c r="B367" s="243" t="s">
        <v>294</v>
      </c>
      <c r="C367" s="244">
        <v>0</v>
      </c>
      <c r="D367" s="244"/>
      <c r="E367" s="293">
        <f t="shared" si="31"/>
        <v>0</v>
      </c>
    </row>
    <row r="368" spans="1:5">
      <c r="A368" s="241">
        <v>20409</v>
      </c>
      <c r="B368" s="241" t="s">
        <v>295</v>
      </c>
      <c r="C368" s="242">
        <f>SUM(C369:C375)</f>
        <v>0</v>
      </c>
      <c r="D368" s="242">
        <f>SUM(D369:D375)</f>
        <v>0</v>
      </c>
      <c r="E368" s="292">
        <f t="shared" si="31"/>
        <v>0</v>
      </c>
    </row>
    <row r="369" spans="1:5">
      <c r="A369" s="243">
        <v>2040901</v>
      </c>
      <c r="B369" s="243" t="s">
        <v>77</v>
      </c>
      <c r="C369" s="244">
        <v>0</v>
      </c>
      <c r="D369" s="244"/>
      <c r="E369" s="293">
        <f t="shared" ref="E369:E384" si="32">IFERROR(D369/C369,0)</f>
        <v>0</v>
      </c>
    </row>
    <row r="370" spans="1:5">
      <c r="A370" s="243">
        <v>2040902</v>
      </c>
      <c r="B370" s="243" t="s">
        <v>78</v>
      </c>
      <c r="C370" s="244">
        <v>0</v>
      </c>
      <c r="D370" s="244"/>
      <c r="E370" s="293">
        <f t="shared" si="32"/>
        <v>0</v>
      </c>
    </row>
    <row r="371" spans="1:5">
      <c r="A371" s="243">
        <v>2040903</v>
      </c>
      <c r="B371" s="243" t="s">
        <v>79</v>
      </c>
      <c r="C371" s="244">
        <v>0</v>
      </c>
      <c r="D371" s="244"/>
      <c r="E371" s="293">
        <f t="shared" si="32"/>
        <v>0</v>
      </c>
    </row>
    <row r="372" spans="1:5">
      <c r="A372" s="243">
        <v>2040904</v>
      </c>
      <c r="B372" s="243" t="s">
        <v>296</v>
      </c>
      <c r="C372" s="244">
        <v>0</v>
      </c>
      <c r="D372" s="244"/>
      <c r="E372" s="293">
        <f t="shared" si="32"/>
        <v>0</v>
      </c>
    </row>
    <row r="373" spans="1:5">
      <c r="A373" s="243">
        <v>2040905</v>
      </c>
      <c r="B373" s="243" t="s">
        <v>297</v>
      </c>
      <c r="C373" s="244">
        <v>0</v>
      </c>
      <c r="D373" s="244"/>
      <c r="E373" s="293">
        <f t="shared" si="32"/>
        <v>0</v>
      </c>
    </row>
    <row r="374" spans="1:5">
      <c r="A374" s="243">
        <v>2040950</v>
      </c>
      <c r="B374" s="243" t="s">
        <v>86</v>
      </c>
      <c r="C374" s="244">
        <v>0</v>
      </c>
      <c r="D374" s="244"/>
      <c r="E374" s="293">
        <f t="shared" si="32"/>
        <v>0</v>
      </c>
    </row>
    <row r="375" spans="1:5">
      <c r="A375" s="243">
        <v>2040999</v>
      </c>
      <c r="B375" s="243" t="s">
        <v>298</v>
      </c>
      <c r="C375" s="244">
        <v>0</v>
      </c>
      <c r="D375" s="244"/>
      <c r="E375" s="293">
        <f t="shared" si="32"/>
        <v>0</v>
      </c>
    </row>
    <row r="376" spans="1:5">
      <c r="A376" s="241">
        <v>20410</v>
      </c>
      <c r="B376" s="241" t="s">
        <v>299</v>
      </c>
      <c r="C376" s="242">
        <f>SUM(C377:C381)</f>
        <v>0</v>
      </c>
      <c r="D376" s="242">
        <f>SUM(D377:D381)</f>
        <v>0</v>
      </c>
      <c r="E376" s="292">
        <f t="shared" si="32"/>
        <v>0</v>
      </c>
    </row>
    <row r="377" spans="1:5">
      <c r="A377" s="243">
        <v>2041001</v>
      </c>
      <c r="B377" s="243" t="s">
        <v>77</v>
      </c>
      <c r="C377" s="244">
        <v>0</v>
      </c>
      <c r="D377" s="244"/>
      <c r="E377" s="293">
        <f t="shared" si="32"/>
        <v>0</v>
      </c>
    </row>
    <row r="378" spans="1:5">
      <c r="A378" s="243">
        <v>2041002</v>
      </c>
      <c r="B378" s="243" t="s">
        <v>78</v>
      </c>
      <c r="C378" s="244">
        <v>0</v>
      </c>
      <c r="D378" s="244"/>
      <c r="E378" s="293">
        <f t="shared" si="32"/>
        <v>0</v>
      </c>
    </row>
    <row r="379" spans="1:5">
      <c r="A379" s="243">
        <v>2041006</v>
      </c>
      <c r="B379" s="243" t="s">
        <v>118</v>
      </c>
      <c r="C379" s="244">
        <v>0</v>
      </c>
      <c r="D379" s="244"/>
      <c r="E379" s="293">
        <f t="shared" si="32"/>
        <v>0</v>
      </c>
    </row>
    <row r="380" spans="1:5">
      <c r="A380" s="243">
        <v>2041007</v>
      </c>
      <c r="B380" s="243" t="s">
        <v>300</v>
      </c>
      <c r="C380" s="244">
        <v>0</v>
      </c>
      <c r="D380" s="244"/>
      <c r="E380" s="293">
        <f t="shared" si="32"/>
        <v>0</v>
      </c>
    </row>
    <row r="381" spans="1:5">
      <c r="A381" s="243">
        <v>2041099</v>
      </c>
      <c r="B381" s="243" t="s">
        <v>301</v>
      </c>
      <c r="C381" s="244">
        <v>0</v>
      </c>
      <c r="D381" s="244"/>
      <c r="E381" s="293">
        <f t="shared" si="32"/>
        <v>0</v>
      </c>
    </row>
    <row r="382" spans="1:5">
      <c r="A382" s="241">
        <v>20499</v>
      </c>
      <c r="B382" s="241" t="s">
        <v>302</v>
      </c>
      <c r="C382" s="242">
        <f>SUM(C383:C384)</f>
        <v>348</v>
      </c>
      <c r="D382" s="242">
        <f>SUM(D383:D384)</f>
        <v>86</v>
      </c>
      <c r="E382" s="292">
        <f t="shared" si="32"/>
        <v>0.247126436781609</v>
      </c>
    </row>
    <row r="383" spans="1:5">
      <c r="A383" s="243">
        <v>2049902</v>
      </c>
      <c r="B383" s="243" t="s">
        <v>303</v>
      </c>
      <c r="C383" s="244">
        <v>0</v>
      </c>
      <c r="D383" s="244"/>
      <c r="E383" s="293">
        <f t="shared" si="32"/>
        <v>0</v>
      </c>
    </row>
    <row r="384" spans="1:5">
      <c r="A384" s="243">
        <v>2049999</v>
      </c>
      <c r="B384" s="243" t="s">
        <v>304</v>
      </c>
      <c r="C384" s="244">
        <v>348</v>
      </c>
      <c r="D384" s="244">
        <v>86</v>
      </c>
      <c r="E384" s="293">
        <f t="shared" si="32"/>
        <v>0.247126436781609</v>
      </c>
    </row>
    <row r="385" spans="1:5">
      <c r="A385" s="239">
        <v>205</v>
      </c>
      <c r="B385" s="239" t="s">
        <v>305</v>
      </c>
      <c r="C385" s="240">
        <f>C386+C391+C398+C404+C410+C414+C418+C422+C428+C435</f>
        <v>21298</v>
      </c>
      <c r="D385" s="240">
        <f>D386+D391+D398+D404+D410+D414+D418+D422+D428+D435</f>
        <v>24767</v>
      </c>
      <c r="E385" s="291">
        <f>IFERROR(D385/C385,)</f>
        <v>1.16287914358156</v>
      </c>
    </row>
    <row r="386" spans="1:5">
      <c r="A386" s="241">
        <v>20501</v>
      </c>
      <c r="B386" s="241" t="s">
        <v>306</v>
      </c>
      <c r="C386" s="242">
        <f>SUM(C387:C390)</f>
        <v>1289</v>
      </c>
      <c r="D386" s="242">
        <f>SUM(D387:D390)</f>
        <v>945</v>
      </c>
      <c r="E386" s="292">
        <f t="shared" ref="E386:E391" si="33">IFERROR(D386/C386,0)</f>
        <v>0.733126454615981</v>
      </c>
    </row>
    <row r="387" spans="1:5">
      <c r="A387" s="243">
        <v>2050101</v>
      </c>
      <c r="B387" s="243" t="s">
        <v>77</v>
      </c>
      <c r="C387" s="244">
        <v>1242</v>
      </c>
      <c r="D387" s="244">
        <v>850</v>
      </c>
      <c r="E387" s="293">
        <f t="shared" si="33"/>
        <v>0.684380032206119</v>
      </c>
    </row>
    <row r="388" spans="1:5">
      <c r="A388" s="243">
        <v>2050102</v>
      </c>
      <c r="B388" s="243" t="s">
        <v>78</v>
      </c>
      <c r="C388" s="244">
        <v>47</v>
      </c>
      <c r="D388" s="244">
        <v>95</v>
      </c>
      <c r="E388" s="293">
        <f t="shared" si="33"/>
        <v>2.02127659574468</v>
      </c>
    </row>
    <row r="389" spans="1:5">
      <c r="A389" s="243">
        <v>2050103</v>
      </c>
      <c r="B389" s="243" t="s">
        <v>79</v>
      </c>
      <c r="C389" s="244">
        <v>0</v>
      </c>
      <c r="D389" s="244"/>
      <c r="E389" s="293">
        <f t="shared" si="33"/>
        <v>0</v>
      </c>
    </row>
    <row r="390" spans="1:5">
      <c r="A390" s="243">
        <v>2050199</v>
      </c>
      <c r="B390" s="243" t="s">
        <v>307</v>
      </c>
      <c r="C390" s="244">
        <v>0</v>
      </c>
      <c r="D390" s="244"/>
      <c r="E390" s="293">
        <f t="shared" si="33"/>
        <v>0</v>
      </c>
    </row>
    <row r="391" spans="1:5">
      <c r="A391" s="241">
        <v>20502</v>
      </c>
      <c r="B391" s="241" t="s">
        <v>308</v>
      </c>
      <c r="C391" s="242">
        <f>SUM(C392:C397)</f>
        <v>18563</v>
      </c>
      <c r="D391" s="242">
        <f>SUM(D392:D397)</f>
        <v>21312</v>
      </c>
      <c r="E391" s="292">
        <f t="shared" si="33"/>
        <v>1.14809028713031</v>
      </c>
    </row>
    <row r="392" spans="1:5">
      <c r="A392" s="243">
        <v>2050201</v>
      </c>
      <c r="B392" s="243" t="s">
        <v>309</v>
      </c>
      <c r="C392" s="244">
        <v>2124</v>
      </c>
      <c r="D392" s="244">
        <v>2639</v>
      </c>
      <c r="E392" s="293">
        <f t="shared" ref="E392:E428" si="34">IFERROR(D392/C392,0)</f>
        <v>1.2424670433145</v>
      </c>
    </row>
    <row r="393" spans="1:5">
      <c r="A393" s="243">
        <v>2050202</v>
      </c>
      <c r="B393" s="243" t="s">
        <v>310</v>
      </c>
      <c r="C393" s="244">
        <v>4071</v>
      </c>
      <c r="D393" s="244">
        <v>5346</v>
      </c>
      <c r="E393" s="293">
        <f t="shared" si="34"/>
        <v>1.31319086219602</v>
      </c>
    </row>
    <row r="394" spans="1:5">
      <c r="A394" s="243">
        <v>2050203</v>
      </c>
      <c r="B394" s="243" t="s">
        <v>311</v>
      </c>
      <c r="C394" s="244">
        <v>5613</v>
      </c>
      <c r="D394" s="244">
        <v>6260</v>
      </c>
      <c r="E394" s="293">
        <f t="shared" si="34"/>
        <v>1.11526812756102</v>
      </c>
    </row>
    <row r="395" spans="1:5">
      <c r="A395" s="243">
        <v>2050204</v>
      </c>
      <c r="B395" s="243" t="s">
        <v>312</v>
      </c>
      <c r="C395" s="244">
        <v>3506</v>
      </c>
      <c r="D395" s="244">
        <v>3967</v>
      </c>
      <c r="E395" s="293">
        <f t="shared" si="34"/>
        <v>1.13148887621221</v>
      </c>
    </row>
    <row r="396" spans="1:5">
      <c r="A396" s="243">
        <v>2050205</v>
      </c>
      <c r="B396" s="243" t="s">
        <v>313</v>
      </c>
      <c r="C396" s="244">
        <v>0</v>
      </c>
      <c r="D396" s="244"/>
      <c r="E396" s="293">
        <f t="shared" si="34"/>
        <v>0</v>
      </c>
    </row>
    <row r="397" spans="1:5">
      <c r="A397" s="243">
        <v>2050299</v>
      </c>
      <c r="B397" s="243" t="s">
        <v>314</v>
      </c>
      <c r="C397" s="244">
        <v>3249</v>
      </c>
      <c r="D397" s="244">
        <v>3100</v>
      </c>
      <c r="E397" s="293">
        <f t="shared" si="34"/>
        <v>0.95413973530317</v>
      </c>
    </row>
    <row r="398" spans="1:5">
      <c r="A398" s="241">
        <v>20503</v>
      </c>
      <c r="B398" s="241" t="s">
        <v>315</v>
      </c>
      <c r="C398" s="242">
        <f>SUM(C399:C403)</f>
        <v>237</v>
      </c>
      <c r="D398" s="242">
        <f>SUM(D399:D403)</f>
        <v>260</v>
      </c>
      <c r="E398" s="292">
        <f t="shared" si="34"/>
        <v>1.09704641350211</v>
      </c>
    </row>
    <row r="399" spans="1:5">
      <c r="A399" s="243">
        <v>2050301</v>
      </c>
      <c r="B399" s="243" t="s">
        <v>316</v>
      </c>
      <c r="C399" s="244">
        <v>166</v>
      </c>
      <c r="D399" s="244">
        <v>120</v>
      </c>
      <c r="E399" s="293">
        <f t="shared" si="34"/>
        <v>0.72289156626506</v>
      </c>
    </row>
    <row r="400" spans="1:5">
      <c r="A400" s="243">
        <v>2050302</v>
      </c>
      <c r="B400" s="243" t="s">
        <v>317</v>
      </c>
      <c r="C400" s="244">
        <v>71</v>
      </c>
      <c r="D400" s="244">
        <v>110</v>
      </c>
      <c r="E400" s="293">
        <f t="shared" si="34"/>
        <v>1.54929577464789</v>
      </c>
    </row>
    <row r="401" spans="1:5">
      <c r="A401" s="243">
        <v>2050303</v>
      </c>
      <c r="B401" s="243" t="s">
        <v>318</v>
      </c>
      <c r="C401" s="244">
        <v>0</v>
      </c>
      <c r="D401" s="244"/>
      <c r="E401" s="293">
        <f t="shared" si="34"/>
        <v>0</v>
      </c>
    </row>
    <row r="402" spans="1:5">
      <c r="A402" s="243">
        <v>2050305</v>
      </c>
      <c r="B402" s="243" t="s">
        <v>319</v>
      </c>
      <c r="C402" s="244">
        <v>0</v>
      </c>
      <c r="D402" s="244"/>
      <c r="E402" s="293">
        <f t="shared" si="34"/>
        <v>0</v>
      </c>
    </row>
    <row r="403" spans="1:5">
      <c r="A403" s="243">
        <v>2050399</v>
      </c>
      <c r="B403" s="243" t="s">
        <v>320</v>
      </c>
      <c r="C403" s="244">
        <v>0</v>
      </c>
      <c r="D403" s="244">
        <v>30</v>
      </c>
      <c r="E403" s="293">
        <f t="shared" si="34"/>
        <v>0</v>
      </c>
    </row>
    <row r="404" spans="1:5">
      <c r="A404" s="241">
        <v>20504</v>
      </c>
      <c r="B404" s="241" t="s">
        <v>321</v>
      </c>
      <c r="C404" s="242">
        <f>SUM(C405:C409)</f>
        <v>0</v>
      </c>
      <c r="D404" s="242">
        <f>SUM(D405:D409)</f>
        <v>0</v>
      </c>
      <c r="E404" s="292">
        <f t="shared" si="34"/>
        <v>0</v>
      </c>
    </row>
    <row r="405" spans="1:5">
      <c r="A405" s="243">
        <v>2050401</v>
      </c>
      <c r="B405" s="243" t="s">
        <v>322</v>
      </c>
      <c r="C405" s="244">
        <v>0</v>
      </c>
      <c r="D405" s="244"/>
      <c r="E405" s="293">
        <f t="shared" si="34"/>
        <v>0</v>
      </c>
    </row>
    <row r="406" spans="1:5">
      <c r="A406" s="243">
        <v>2050402</v>
      </c>
      <c r="B406" s="243" t="s">
        <v>323</v>
      </c>
      <c r="C406" s="244">
        <v>0</v>
      </c>
      <c r="D406" s="244"/>
      <c r="E406" s="293">
        <f t="shared" si="34"/>
        <v>0</v>
      </c>
    </row>
    <row r="407" spans="1:5">
      <c r="A407" s="243">
        <v>2050403</v>
      </c>
      <c r="B407" s="243" t="s">
        <v>324</v>
      </c>
      <c r="C407" s="244">
        <v>0</v>
      </c>
      <c r="D407" s="244"/>
      <c r="E407" s="293">
        <f t="shared" si="34"/>
        <v>0</v>
      </c>
    </row>
    <row r="408" spans="1:5">
      <c r="A408" s="243">
        <v>2050404</v>
      </c>
      <c r="B408" s="243" t="s">
        <v>325</v>
      </c>
      <c r="C408" s="244">
        <v>0</v>
      </c>
      <c r="D408" s="244"/>
      <c r="E408" s="293">
        <f t="shared" si="34"/>
        <v>0</v>
      </c>
    </row>
    <row r="409" spans="1:5">
      <c r="A409" s="243">
        <v>2050499</v>
      </c>
      <c r="B409" s="243" t="s">
        <v>326</v>
      </c>
      <c r="C409" s="244">
        <v>0</v>
      </c>
      <c r="D409" s="244"/>
      <c r="E409" s="293">
        <f t="shared" si="34"/>
        <v>0</v>
      </c>
    </row>
    <row r="410" spans="1:5">
      <c r="A410" s="241">
        <v>20505</v>
      </c>
      <c r="B410" s="241" t="s">
        <v>327</v>
      </c>
      <c r="C410" s="242">
        <f>SUM(C411:C413)</f>
        <v>0</v>
      </c>
      <c r="D410" s="242">
        <f>SUM(D411:D413)</f>
        <v>0</v>
      </c>
      <c r="E410" s="292">
        <f t="shared" si="34"/>
        <v>0</v>
      </c>
    </row>
    <row r="411" spans="1:5">
      <c r="A411" s="243">
        <v>2050501</v>
      </c>
      <c r="B411" s="243" t="s">
        <v>328</v>
      </c>
      <c r="C411" s="244">
        <v>0</v>
      </c>
      <c r="D411" s="244"/>
      <c r="E411" s="293">
        <f t="shared" si="34"/>
        <v>0</v>
      </c>
    </row>
    <row r="412" spans="1:5">
      <c r="A412" s="243">
        <v>2050502</v>
      </c>
      <c r="B412" s="243" t="s">
        <v>329</v>
      </c>
      <c r="C412" s="244">
        <v>0</v>
      </c>
      <c r="D412" s="244"/>
      <c r="E412" s="293">
        <f t="shared" si="34"/>
        <v>0</v>
      </c>
    </row>
    <row r="413" spans="1:5">
      <c r="A413" s="243">
        <v>2050599</v>
      </c>
      <c r="B413" s="243" t="s">
        <v>330</v>
      </c>
      <c r="C413" s="244">
        <v>0</v>
      </c>
      <c r="D413" s="244"/>
      <c r="E413" s="293">
        <f t="shared" si="34"/>
        <v>0</v>
      </c>
    </row>
    <row r="414" spans="1:5">
      <c r="A414" s="241">
        <v>20506</v>
      </c>
      <c r="B414" s="241" t="s">
        <v>331</v>
      </c>
      <c r="C414" s="242">
        <f>SUM(C415:C417)</f>
        <v>0</v>
      </c>
      <c r="D414" s="242">
        <f>SUM(D415:D417)</f>
        <v>0</v>
      </c>
      <c r="E414" s="292">
        <f t="shared" si="34"/>
        <v>0</v>
      </c>
    </row>
    <row r="415" spans="1:5">
      <c r="A415" s="243">
        <v>2050601</v>
      </c>
      <c r="B415" s="243" t="s">
        <v>332</v>
      </c>
      <c r="C415" s="244">
        <v>0</v>
      </c>
      <c r="D415" s="244"/>
      <c r="E415" s="293">
        <f t="shared" si="34"/>
        <v>0</v>
      </c>
    </row>
    <row r="416" spans="1:5">
      <c r="A416" s="243">
        <v>2050602</v>
      </c>
      <c r="B416" s="243" t="s">
        <v>333</v>
      </c>
      <c r="C416" s="244">
        <v>0</v>
      </c>
      <c r="D416" s="244"/>
      <c r="E416" s="293">
        <f t="shared" si="34"/>
        <v>0</v>
      </c>
    </row>
    <row r="417" spans="1:5">
      <c r="A417" s="243">
        <v>2050699</v>
      </c>
      <c r="B417" s="243" t="s">
        <v>334</v>
      </c>
      <c r="C417" s="244">
        <v>0</v>
      </c>
      <c r="D417" s="244"/>
      <c r="E417" s="293">
        <f t="shared" si="34"/>
        <v>0</v>
      </c>
    </row>
    <row r="418" spans="1:5">
      <c r="A418" s="241">
        <v>20507</v>
      </c>
      <c r="B418" s="241" t="s">
        <v>335</v>
      </c>
      <c r="C418" s="242">
        <f>SUM(C419:C421)</f>
        <v>10</v>
      </c>
      <c r="D418" s="242">
        <f>SUM(D419:D421)</f>
        <v>0</v>
      </c>
      <c r="E418" s="292">
        <f t="shared" si="34"/>
        <v>0</v>
      </c>
    </row>
    <row r="419" spans="1:5">
      <c r="A419" s="243">
        <v>2050701</v>
      </c>
      <c r="B419" s="243" t="s">
        <v>336</v>
      </c>
      <c r="C419" s="244">
        <v>0</v>
      </c>
      <c r="D419" s="244"/>
      <c r="E419" s="293">
        <f t="shared" si="34"/>
        <v>0</v>
      </c>
    </row>
    <row r="420" spans="1:5">
      <c r="A420" s="243">
        <v>2050702</v>
      </c>
      <c r="B420" s="243" t="s">
        <v>337</v>
      </c>
      <c r="C420" s="244">
        <v>10</v>
      </c>
      <c r="D420" s="244"/>
      <c r="E420" s="293">
        <f t="shared" si="34"/>
        <v>0</v>
      </c>
    </row>
    <row r="421" spans="1:5">
      <c r="A421" s="243">
        <v>2050799</v>
      </c>
      <c r="B421" s="243" t="s">
        <v>338</v>
      </c>
      <c r="C421" s="244">
        <v>0</v>
      </c>
      <c r="D421" s="244"/>
      <c r="E421" s="293">
        <f t="shared" si="34"/>
        <v>0</v>
      </c>
    </row>
    <row r="422" spans="1:5">
      <c r="A422" s="241">
        <v>20508</v>
      </c>
      <c r="B422" s="241" t="s">
        <v>339</v>
      </c>
      <c r="C422" s="242">
        <f>SUM(C423:C427)</f>
        <v>36</v>
      </c>
      <c r="D422" s="242">
        <f>SUM(D423:D427)</f>
        <v>100</v>
      </c>
      <c r="E422" s="292">
        <f t="shared" si="34"/>
        <v>2.77777777777778</v>
      </c>
    </row>
    <row r="423" spans="1:5">
      <c r="A423" s="243">
        <v>2050801</v>
      </c>
      <c r="B423" s="243" t="s">
        <v>340</v>
      </c>
      <c r="C423" s="244">
        <v>0</v>
      </c>
      <c r="D423" s="244"/>
      <c r="E423" s="293">
        <f t="shared" si="34"/>
        <v>0</v>
      </c>
    </row>
    <row r="424" spans="1:5">
      <c r="A424" s="243">
        <v>2050802</v>
      </c>
      <c r="B424" s="243" t="s">
        <v>341</v>
      </c>
      <c r="C424" s="244">
        <v>0</v>
      </c>
      <c r="D424" s="244">
        <v>50</v>
      </c>
      <c r="E424" s="293">
        <f t="shared" si="34"/>
        <v>0</v>
      </c>
    </row>
    <row r="425" spans="1:5">
      <c r="A425" s="243">
        <v>2050803</v>
      </c>
      <c r="B425" s="243" t="s">
        <v>342</v>
      </c>
      <c r="C425" s="244">
        <v>8</v>
      </c>
      <c r="D425" s="244">
        <v>20</v>
      </c>
      <c r="E425" s="293">
        <f t="shared" si="34"/>
        <v>2.5</v>
      </c>
    </row>
    <row r="426" spans="1:5">
      <c r="A426" s="243">
        <v>2050804</v>
      </c>
      <c r="B426" s="243" t="s">
        <v>343</v>
      </c>
      <c r="C426" s="244">
        <v>0</v>
      </c>
      <c r="D426" s="244"/>
      <c r="E426" s="293">
        <f t="shared" si="34"/>
        <v>0</v>
      </c>
    </row>
    <row r="427" spans="1:5">
      <c r="A427" s="243">
        <v>2050899</v>
      </c>
      <c r="B427" s="243" t="s">
        <v>344</v>
      </c>
      <c r="C427" s="244">
        <v>28</v>
      </c>
      <c r="D427" s="244">
        <v>30</v>
      </c>
      <c r="E427" s="293">
        <f t="shared" si="34"/>
        <v>1.07142857142857</v>
      </c>
    </row>
    <row r="428" spans="1:5">
      <c r="A428" s="241">
        <v>20509</v>
      </c>
      <c r="B428" s="241" t="s">
        <v>345</v>
      </c>
      <c r="C428" s="242">
        <f>SUM(C429:C434)</f>
        <v>3</v>
      </c>
      <c r="D428" s="242">
        <f>SUM(D429:D434)</f>
        <v>600</v>
      </c>
      <c r="E428" s="292">
        <f t="shared" si="34"/>
        <v>200</v>
      </c>
    </row>
    <row r="429" spans="1:5">
      <c r="A429" s="243">
        <v>2050901</v>
      </c>
      <c r="B429" s="243" t="s">
        <v>346</v>
      </c>
      <c r="C429" s="244">
        <v>0</v>
      </c>
      <c r="D429" s="244"/>
      <c r="E429" s="293">
        <f t="shared" ref="E429:E436" si="35">IFERROR(D429/C429,0)</f>
        <v>0</v>
      </c>
    </row>
    <row r="430" spans="1:5">
      <c r="A430" s="243">
        <v>2050902</v>
      </c>
      <c r="B430" s="243" t="s">
        <v>347</v>
      </c>
      <c r="C430" s="244">
        <v>0</v>
      </c>
      <c r="D430" s="244"/>
      <c r="E430" s="293">
        <f t="shared" si="35"/>
        <v>0</v>
      </c>
    </row>
    <row r="431" spans="1:5">
      <c r="A431" s="243">
        <v>2050903</v>
      </c>
      <c r="B431" s="243" t="s">
        <v>348</v>
      </c>
      <c r="C431" s="244">
        <v>0</v>
      </c>
      <c r="D431" s="244"/>
      <c r="E431" s="293">
        <f t="shared" si="35"/>
        <v>0</v>
      </c>
    </row>
    <row r="432" spans="1:5">
      <c r="A432" s="243">
        <v>2050904</v>
      </c>
      <c r="B432" s="243" t="s">
        <v>349</v>
      </c>
      <c r="C432" s="244">
        <v>0</v>
      </c>
      <c r="D432" s="244"/>
      <c r="E432" s="293">
        <f t="shared" si="35"/>
        <v>0</v>
      </c>
    </row>
    <row r="433" spans="1:5">
      <c r="A433" s="243">
        <v>2050905</v>
      </c>
      <c r="B433" s="243" t="s">
        <v>350</v>
      </c>
      <c r="C433" s="244">
        <v>0</v>
      </c>
      <c r="D433" s="244"/>
      <c r="E433" s="293">
        <f t="shared" si="35"/>
        <v>0</v>
      </c>
    </row>
    <row r="434" spans="1:5">
      <c r="A434" s="243">
        <v>2050999</v>
      </c>
      <c r="B434" s="243" t="s">
        <v>351</v>
      </c>
      <c r="C434" s="244">
        <v>3</v>
      </c>
      <c r="D434" s="244">
        <v>600</v>
      </c>
      <c r="E434" s="293">
        <f t="shared" si="35"/>
        <v>200</v>
      </c>
    </row>
    <row r="435" spans="1:5">
      <c r="A435" s="241">
        <v>20599</v>
      </c>
      <c r="B435" s="241" t="s">
        <v>352</v>
      </c>
      <c r="C435" s="242">
        <f>SUM(C436)</f>
        <v>1160</v>
      </c>
      <c r="D435" s="242">
        <f>SUM(D436)</f>
        <v>1550</v>
      </c>
      <c r="E435" s="292">
        <f t="shared" si="35"/>
        <v>1.33620689655172</v>
      </c>
    </row>
    <row r="436" spans="1:5">
      <c r="A436" s="243">
        <v>2059999</v>
      </c>
      <c r="B436" s="243" t="s">
        <v>353</v>
      </c>
      <c r="C436" s="244">
        <v>1160</v>
      </c>
      <c r="D436" s="244">
        <v>1550</v>
      </c>
      <c r="E436" s="293">
        <f t="shared" si="35"/>
        <v>1.33620689655172</v>
      </c>
    </row>
    <row r="437" spans="1:5">
      <c r="A437" s="239">
        <v>206</v>
      </c>
      <c r="B437" s="239" t="s">
        <v>354</v>
      </c>
      <c r="C437" s="240">
        <f>C438+C443+C452+C458+C463+C468+C473+C480+C484+C488</f>
        <v>5907</v>
      </c>
      <c r="D437" s="240">
        <f>D438+D443+D452+D458+D463+D468+D473+D480+D484+D488</f>
        <v>2383</v>
      </c>
      <c r="E437" s="291">
        <f>IFERROR(D437/C437,)</f>
        <v>0.403419671576096</v>
      </c>
    </row>
    <row r="438" spans="1:5">
      <c r="A438" s="241">
        <v>20601</v>
      </c>
      <c r="B438" s="241" t="s">
        <v>355</v>
      </c>
      <c r="C438" s="242">
        <f>SUM(C439:C442)</f>
        <v>50</v>
      </c>
      <c r="D438" s="242">
        <f>SUM(D439:D442)</f>
        <v>60</v>
      </c>
      <c r="E438" s="292">
        <f t="shared" ref="E438:E443" si="36">IFERROR(D438/C438,0)</f>
        <v>1.2</v>
      </c>
    </row>
    <row r="439" spans="1:5">
      <c r="A439" s="243">
        <v>2060101</v>
      </c>
      <c r="B439" s="243" t="s">
        <v>77</v>
      </c>
      <c r="C439" s="244">
        <v>48</v>
      </c>
      <c r="D439" s="244">
        <v>60</v>
      </c>
      <c r="E439" s="293">
        <f t="shared" si="36"/>
        <v>1.25</v>
      </c>
    </row>
    <row r="440" spans="1:5">
      <c r="A440" s="243">
        <v>2060102</v>
      </c>
      <c r="B440" s="243" t="s">
        <v>78</v>
      </c>
      <c r="C440" s="244">
        <v>0</v>
      </c>
      <c r="D440" s="244"/>
      <c r="E440" s="293">
        <f t="shared" si="36"/>
        <v>0</v>
      </c>
    </row>
    <row r="441" spans="1:5">
      <c r="A441" s="243">
        <v>2060103</v>
      </c>
      <c r="B441" s="243" t="s">
        <v>79</v>
      </c>
      <c r="C441" s="244">
        <v>0</v>
      </c>
      <c r="D441" s="244"/>
      <c r="E441" s="293">
        <f t="shared" si="36"/>
        <v>0</v>
      </c>
    </row>
    <row r="442" spans="1:5">
      <c r="A442" s="243">
        <v>2060199</v>
      </c>
      <c r="B442" s="243" t="s">
        <v>356</v>
      </c>
      <c r="C442" s="244">
        <v>2</v>
      </c>
      <c r="D442" s="244"/>
      <c r="E442" s="293">
        <f t="shared" si="36"/>
        <v>0</v>
      </c>
    </row>
    <row r="443" spans="1:5">
      <c r="A443" s="241">
        <v>20602</v>
      </c>
      <c r="B443" s="241" t="s">
        <v>357</v>
      </c>
      <c r="C443" s="242">
        <f>SUM(C444:C451)</f>
        <v>0</v>
      </c>
      <c r="D443" s="242">
        <f>SUM(D444:D451)</f>
        <v>0</v>
      </c>
      <c r="E443" s="292">
        <f t="shared" si="36"/>
        <v>0</v>
      </c>
    </row>
    <row r="444" spans="1:5">
      <c r="A444" s="243">
        <v>2060201</v>
      </c>
      <c r="B444" s="243" t="s">
        <v>358</v>
      </c>
      <c r="C444" s="244">
        <v>0</v>
      </c>
      <c r="D444" s="244"/>
      <c r="E444" s="293">
        <f t="shared" ref="E444:E473" si="37">IFERROR(D444/C444,0)</f>
        <v>0</v>
      </c>
    </row>
    <row r="445" spans="1:5">
      <c r="A445" s="243">
        <v>2060203</v>
      </c>
      <c r="B445" s="243" t="s">
        <v>359</v>
      </c>
      <c r="C445" s="244">
        <v>0</v>
      </c>
      <c r="D445" s="244"/>
      <c r="E445" s="293">
        <f t="shared" si="37"/>
        <v>0</v>
      </c>
    </row>
    <row r="446" spans="1:5">
      <c r="A446" s="243">
        <v>2060204</v>
      </c>
      <c r="B446" s="243" t="s">
        <v>360</v>
      </c>
      <c r="C446" s="244">
        <v>0</v>
      </c>
      <c r="D446" s="244"/>
      <c r="E446" s="293">
        <f t="shared" si="37"/>
        <v>0</v>
      </c>
    </row>
    <row r="447" spans="1:5">
      <c r="A447" s="243">
        <v>2060205</v>
      </c>
      <c r="B447" s="243" t="s">
        <v>361</v>
      </c>
      <c r="C447" s="244">
        <v>0</v>
      </c>
      <c r="D447" s="244"/>
      <c r="E447" s="293">
        <f t="shared" si="37"/>
        <v>0</v>
      </c>
    </row>
    <row r="448" spans="1:5">
      <c r="A448" s="243">
        <v>2060206</v>
      </c>
      <c r="B448" s="243" t="s">
        <v>362</v>
      </c>
      <c r="C448" s="244">
        <v>0</v>
      </c>
      <c r="D448" s="244"/>
      <c r="E448" s="293">
        <f t="shared" si="37"/>
        <v>0</v>
      </c>
    </row>
    <row r="449" spans="1:5">
      <c r="A449" s="243">
        <v>2060207</v>
      </c>
      <c r="B449" s="243" t="s">
        <v>363</v>
      </c>
      <c r="C449" s="244">
        <v>0</v>
      </c>
      <c r="D449" s="244"/>
      <c r="E449" s="293">
        <f t="shared" si="37"/>
        <v>0</v>
      </c>
    </row>
    <row r="450" spans="1:5">
      <c r="A450" s="243">
        <v>2060208</v>
      </c>
      <c r="B450" s="243" t="s">
        <v>364</v>
      </c>
      <c r="C450" s="244">
        <v>0</v>
      </c>
      <c r="D450" s="244"/>
      <c r="E450" s="293">
        <f t="shared" si="37"/>
        <v>0</v>
      </c>
    </row>
    <row r="451" spans="1:5">
      <c r="A451" s="243">
        <v>2060299</v>
      </c>
      <c r="B451" s="243" t="s">
        <v>365</v>
      </c>
      <c r="C451" s="244">
        <v>0</v>
      </c>
      <c r="D451" s="244"/>
      <c r="E451" s="293">
        <f t="shared" si="37"/>
        <v>0</v>
      </c>
    </row>
    <row r="452" spans="1:5">
      <c r="A452" s="241">
        <v>20603</v>
      </c>
      <c r="B452" s="241" t="s">
        <v>366</v>
      </c>
      <c r="C452" s="242">
        <f>SUM(C453:C457)</f>
        <v>0</v>
      </c>
      <c r="D452" s="242">
        <f>SUM(D453:D457)</f>
        <v>0</v>
      </c>
      <c r="E452" s="292">
        <f t="shared" si="37"/>
        <v>0</v>
      </c>
    </row>
    <row r="453" spans="1:5">
      <c r="A453" s="243">
        <v>2060301</v>
      </c>
      <c r="B453" s="243" t="s">
        <v>358</v>
      </c>
      <c r="C453" s="244">
        <v>0</v>
      </c>
      <c r="D453" s="244"/>
      <c r="E453" s="293">
        <f t="shared" si="37"/>
        <v>0</v>
      </c>
    </row>
    <row r="454" spans="1:5">
      <c r="A454" s="243">
        <v>2060302</v>
      </c>
      <c r="B454" s="243" t="s">
        <v>367</v>
      </c>
      <c r="C454" s="244">
        <v>0</v>
      </c>
      <c r="D454" s="244"/>
      <c r="E454" s="293">
        <f t="shared" si="37"/>
        <v>0</v>
      </c>
    </row>
    <row r="455" spans="1:5">
      <c r="A455" s="243">
        <v>2060303</v>
      </c>
      <c r="B455" s="243" t="s">
        <v>368</v>
      </c>
      <c r="C455" s="244">
        <v>0</v>
      </c>
      <c r="D455" s="244"/>
      <c r="E455" s="293">
        <f t="shared" si="37"/>
        <v>0</v>
      </c>
    </row>
    <row r="456" spans="1:5">
      <c r="A456" s="243">
        <v>2060304</v>
      </c>
      <c r="B456" s="243" t="s">
        <v>369</v>
      </c>
      <c r="C456" s="244">
        <v>0</v>
      </c>
      <c r="D456" s="244"/>
      <c r="E456" s="293">
        <f t="shared" si="37"/>
        <v>0</v>
      </c>
    </row>
    <row r="457" spans="1:5">
      <c r="A457" s="243">
        <v>2060399</v>
      </c>
      <c r="B457" s="243" t="s">
        <v>370</v>
      </c>
      <c r="C457" s="244">
        <v>0</v>
      </c>
      <c r="D457" s="244"/>
      <c r="E457" s="293">
        <f t="shared" si="37"/>
        <v>0</v>
      </c>
    </row>
    <row r="458" spans="1:5">
      <c r="A458" s="241">
        <v>20604</v>
      </c>
      <c r="B458" s="241" t="s">
        <v>371</v>
      </c>
      <c r="C458" s="242">
        <f>SUM(C459:C462)</f>
        <v>276</v>
      </c>
      <c r="D458" s="242">
        <f>SUM(D459:D462)</f>
        <v>300</v>
      </c>
      <c r="E458" s="292">
        <f t="shared" si="37"/>
        <v>1.08695652173913</v>
      </c>
    </row>
    <row r="459" spans="1:5">
      <c r="A459" s="243">
        <v>2060401</v>
      </c>
      <c r="B459" s="243" t="s">
        <v>358</v>
      </c>
      <c r="C459" s="244">
        <v>0</v>
      </c>
      <c r="D459" s="244"/>
      <c r="E459" s="293">
        <f t="shared" si="37"/>
        <v>0</v>
      </c>
    </row>
    <row r="460" spans="1:5">
      <c r="A460" s="243">
        <v>2060404</v>
      </c>
      <c r="B460" s="243" t="s">
        <v>372</v>
      </c>
      <c r="C460" s="244">
        <v>243</v>
      </c>
      <c r="D460" s="244">
        <v>300</v>
      </c>
      <c r="E460" s="293">
        <f t="shared" si="37"/>
        <v>1.23456790123457</v>
      </c>
    </row>
    <row r="461" spans="1:5">
      <c r="A461" s="243">
        <v>2060405</v>
      </c>
      <c r="B461" s="243" t="s">
        <v>373</v>
      </c>
      <c r="C461" s="244">
        <v>0</v>
      </c>
      <c r="D461" s="244"/>
      <c r="E461" s="293">
        <f t="shared" si="37"/>
        <v>0</v>
      </c>
    </row>
    <row r="462" spans="1:5">
      <c r="A462" s="243">
        <v>2060499</v>
      </c>
      <c r="B462" s="243" t="s">
        <v>374</v>
      </c>
      <c r="C462" s="244">
        <v>33</v>
      </c>
      <c r="D462" s="244"/>
      <c r="E462" s="293">
        <f t="shared" si="37"/>
        <v>0</v>
      </c>
    </row>
    <row r="463" spans="1:5">
      <c r="A463" s="241">
        <v>20605</v>
      </c>
      <c r="B463" s="241" t="s">
        <v>375</v>
      </c>
      <c r="C463" s="242">
        <f>SUM(C464:C467)</f>
        <v>149</v>
      </c>
      <c r="D463" s="242">
        <f>SUM(D464:D467)</f>
        <v>19</v>
      </c>
      <c r="E463" s="292">
        <f t="shared" si="37"/>
        <v>0.12751677852349</v>
      </c>
    </row>
    <row r="464" spans="1:5">
      <c r="A464" s="243">
        <v>2060501</v>
      </c>
      <c r="B464" s="243" t="s">
        <v>358</v>
      </c>
      <c r="C464" s="244">
        <v>0</v>
      </c>
      <c r="D464" s="244"/>
      <c r="E464" s="293">
        <f t="shared" si="37"/>
        <v>0</v>
      </c>
    </row>
    <row r="465" spans="1:5">
      <c r="A465" s="243">
        <v>2060502</v>
      </c>
      <c r="B465" s="243" t="s">
        <v>376</v>
      </c>
      <c r="C465" s="244">
        <v>0</v>
      </c>
      <c r="D465" s="244"/>
      <c r="E465" s="293">
        <f t="shared" si="37"/>
        <v>0</v>
      </c>
    </row>
    <row r="466" spans="1:5">
      <c r="A466" s="243">
        <v>2060503</v>
      </c>
      <c r="B466" s="243" t="s">
        <v>377</v>
      </c>
      <c r="C466" s="244">
        <v>59</v>
      </c>
      <c r="D466" s="244">
        <v>19</v>
      </c>
      <c r="E466" s="293">
        <f t="shared" si="37"/>
        <v>0.322033898305085</v>
      </c>
    </row>
    <row r="467" spans="1:5">
      <c r="A467" s="243">
        <v>2060599</v>
      </c>
      <c r="B467" s="243" t="s">
        <v>378</v>
      </c>
      <c r="C467" s="244">
        <v>90</v>
      </c>
      <c r="D467" s="244"/>
      <c r="E467" s="293">
        <f t="shared" si="37"/>
        <v>0</v>
      </c>
    </row>
    <row r="468" spans="1:5">
      <c r="A468" s="241">
        <v>20606</v>
      </c>
      <c r="B468" s="241" t="s">
        <v>379</v>
      </c>
      <c r="C468" s="242">
        <f>SUM(C469:C472)</f>
        <v>0</v>
      </c>
      <c r="D468" s="242">
        <f>SUM(D469:D472)</f>
        <v>0</v>
      </c>
      <c r="E468" s="292">
        <f t="shared" si="37"/>
        <v>0</v>
      </c>
    </row>
    <row r="469" spans="1:5">
      <c r="A469" s="243">
        <v>2060601</v>
      </c>
      <c r="B469" s="243" t="s">
        <v>380</v>
      </c>
      <c r="C469" s="244">
        <v>0</v>
      </c>
      <c r="D469" s="244"/>
      <c r="E469" s="293">
        <f t="shared" si="37"/>
        <v>0</v>
      </c>
    </row>
    <row r="470" spans="1:5">
      <c r="A470" s="243">
        <v>2060602</v>
      </c>
      <c r="B470" s="243" t="s">
        <v>381</v>
      </c>
      <c r="C470" s="244">
        <v>0</v>
      </c>
      <c r="D470" s="244"/>
      <c r="E470" s="293">
        <f t="shared" si="37"/>
        <v>0</v>
      </c>
    </row>
    <row r="471" spans="1:5">
      <c r="A471" s="243">
        <v>2060603</v>
      </c>
      <c r="B471" s="243" t="s">
        <v>382</v>
      </c>
      <c r="C471" s="244">
        <v>0</v>
      </c>
      <c r="D471" s="244"/>
      <c r="E471" s="293">
        <f t="shared" si="37"/>
        <v>0</v>
      </c>
    </row>
    <row r="472" spans="1:5">
      <c r="A472" s="243">
        <v>2060699</v>
      </c>
      <c r="B472" s="243" t="s">
        <v>383</v>
      </c>
      <c r="C472" s="244">
        <v>0</v>
      </c>
      <c r="D472" s="244"/>
      <c r="E472" s="293">
        <f t="shared" si="37"/>
        <v>0</v>
      </c>
    </row>
    <row r="473" spans="1:5">
      <c r="A473" s="241">
        <v>20607</v>
      </c>
      <c r="B473" s="241" t="s">
        <v>384</v>
      </c>
      <c r="C473" s="242">
        <f>SUM(C474:C479)</f>
        <v>64</v>
      </c>
      <c r="D473" s="242">
        <f>SUM(D474:D479)</f>
        <v>0</v>
      </c>
      <c r="E473" s="292">
        <f t="shared" si="37"/>
        <v>0</v>
      </c>
    </row>
    <row r="474" spans="1:5">
      <c r="A474" s="243">
        <v>2060701</v>
      </c>
      <c r="B474" s="243" t="s">
        <v>358</v>
      </c>
      <c r="C474" s="244">
        <v>46</v>
      </c>
      <c r="D474" s="244"/>
      <c r="E474" s="293">
        <f t="shared" ref="E474:E492" si="38">IFERROR(D474/C474,0)</f>
        <v>0</v>
      </c>
    </row>
    <row r="475" spans="1:5">
      <c r="A475" s="243">
        <v>2060702</v>
      </c>
      <c r="B475" s="243" t="s">
        <v>385</v>
      </c>
      <c r="C475" s="244">
        <v>10</v>
      </c>
      <c r="D475" s="244"/>
      <c r="E475" s="293">
        <f t="shared" si="38"/>
        <v>0</v>
      </c>
    </row>
    <row r="476" spans="1:5">
      <c r="A476" s="243">
        <v>2060703</v>
      </c>
      <c r="B476" s="243" t="s">
        <v>386</v>
      </c>
      <c r="C476" s="244">
        <v>0</v>
      </c>
      <c r="D476" s="244"/>
      <c r="E476" s="293">
        <f t="shared" si="38"/>
        <v>0</v>
      </c>
    </row>
    <row r="477" spans="1:5">
      <c r="A477" s="243">
        <v>2060704</v>
      </c>
      <c r="B477" s="243" t="s">
        <v>387</v>
      </c>
      <c r="C477" s="244">
        <v>0</v>
      </c>
      <c r="D477" s="244"/>
      <c r="E477" s="293">
        <f t="shared" si="38"/>
        <v>0</v>
      </c>
    </row>
    <row r="478" spans="1:5">
      <c r="A478" s="243">
        <v>2060705</v>
      </c>
      <c r="B478" s="243" t="s">
        <v>388</v>
      </c>
      <c r="C478" s="244">
        <v>0</v>
      </c>
      <c r="D478" s="244"/>
      <c r="E478" s="293">
        <f t="shared" si="38"/>
        <v>0</v>
      </c>
    </row>
    <row r="479" spans="1:5">
      <c r="A479" s="243">
        <v>2060799</v>
      </c>
      <c r="B479" s="243" t="s">
        <v>389</v>
      </c>
      <c r="C479" s="244">
        <v>8</v>
      </c>
      <c r="D479" s="244"/>
      <c r="E479" s="293">
        <f t="shared" si="38"/>
        <v>0</v>
      </c>
    </row>
    <row r="480" spans="1:5">
      <c r="A480" s="241">
        <v>20608</v>
      </c>
      <c r="B480" s="241" t="s">
        <v>390</v>
      </c>
      <c r="C480" s="242">
        <f>SUM(C481:C483)</f>
        <v>0</v>
      </c>
      <c r="D480" s="242">
        <f>SUM(D481:D483)</f>
        <v>0</v>
      </c>
      <c r="E480" s="292">
        <f t="shared" si="38"/>
        <v>0</v>
      </c>
    </row>
    <row r="481" spans="1:5">
      <c r="A481" s="243">
        <v>2060801</v>
      </c>
      <c r="B481" s="243" t="s">
        <v>391</v>
      </c>
      <c r="C481" s="244">
        <v>0</v>
      </c>
      <c r="D481" s="244"/>
      <c r="E481" s="293">
        <f t="shared" si="38"/>
        <v>0</v>
      </c>
    </row>
    <row r="482" spans="1:5">
      <c r="A482" s="243">
        <v>2060802</v>
      </c>
      <c r="B482" s="243" t="s">
        <v>392</v>
      </c>
      <c r="C482" s="244">
        <v>0</v>
      </c>
      <c r="D482" s="244"/>
      <c r="E482" s="293">
        <f t="shared" si="38"/>
        <v>0</v>
      </c>
    </row>
    <row r="483" spans="1:5">
      <c r="A483" s="243">
        <v>2060899</v>
      </c>
      <c r="B483" s="243" t="s">
        <v>393</v>
      </c>
      <c r="C483" s="244">
        <v>0</v>
      </c>
      <c r="D483" s="244"/>
      <c r="E483" s="293">
        <f t="shared" si="38"/>
        <v>0</v>
      </c>
    </row>
    <row r="484" spans="1:5">
      <c r="A484" s="241">
        <v>20609</v>
      </c>
      <c r="B484" s="241" t="s">
        <v>394</v>
      </c>
      <c r="C484" s="242">
        <f>SUM(C485:C487)</f>
        <v>0</v>
      </c>
      <c r="D484" s="242">
        <f>SUM(D485:D487)</f>
        <v>0</v>
      </c>
      <c r="E484" s="292">
        <f t="shared" si="38"/>
        <v>0</v>
      </c>
    </row>
    <row r="485" spans="1:5">
      <c r="A485" s="243">
        <v>2060901</v>
      </c>
      <c r="B485" s="243" t="s">
        <v>395</v>
      </c>
      <c r="C485" s="244">
        <v>0</v>
      </c>
      <c r="D485" s="244"/>
      <c r="E485" s="293">
        <f t="shared" si="38"/>
        <v>0</v>
      </c>
    </row>
    <row r="486" spans="1:5">
      <c r="A486" s="243">
        <v>2060902</v>
      </c>
      <c r="B486" s="243" t="s">
        <v>396</v>
      </c>
      <c r="C486" s="244">
        <v>0</v>
      </c>
      <c r="D486" s="244"/>
      <c r="E486" s="293">
        <f t="shared" si="38"/>
        <v>0</v>
      </c>
    </row>
    <row r="487" spans="1:5">
      <c r="A487" s="243">
        <v>2060999</v>
      </c>
      <c r="B487" s="243" t="s">
        <v>397</v>
      </c>
      <c r="C487" s="244">
        <v>0</v>
      </c>
      <c r="D487" s="244"/>
      <c r="E487" s="293">
        <f t="shared" si="38"/>
        <v>0</v>
      </c>
    </row>
    <row r="488" spans="1:5">
      <c r="A488" s="241">
        <v>20699</v>
      </c>
      <c r="B488" s="241" t="s">
        <v>398</v>
      </c>
      <c r="C488" s="242">
        <f>SUM(C489:C492)</f>
        <v>5368</v>
      </c>
      <c r="D488" s="242">
        <f>SUM(D489:D492)</f>
        <v>2004</v>
      </c>
      <c r="E488" s="292">
        <f t="shared" si="38"/>
        <v>0.373323397913562</v>
      </c>
    </row>
    <row r="489" spans="1:5">
      <c r="A489" s="243">
        <v>2069901</v>
      </c>
      <c r="B489" s="243" t="s">
        <v>399</v>
      </c>
      <c r="C489" s="244">
        <v>0</v>
      </c>
      <c r="D489" s="244"/>
      <c r="E489" s="293">
        <f t="shared" si="38"/>
        <v>0</v>
      </c>
    </row>
    <row r="490" spans="1:5">
      <c r="A490" s="243">
        <v>2069902</v>
      </c>
      <c r="B490" s="243" t="s">
        <v>400</v>
      </c>
      <c r="C490" s="244">
        <v>0</v>
      </c>
      <c r="D490" s="244"/>
      <c r="E490" s="293">
        <f t="shared" si="38"/>
        <v>0</v>
      </c>
    </row>
    <row r="491" spans="1:5">
      <c r="A491" s="243">
        <v>2069903</v>
      </c>
      <c r="B491" s="243" t="s">
        <v>401</v>
      </c>
      <c r="C491" s="244">
        <v>0</v>
      </c>
      <c r="D491" s="244"/>
      <c r="E491" s="293">
        <f t="shared" si="38"/>
        <v>0</v>
      </c>
    </row>
    <row r="492" spans="1:5">
      <c r="A492" s="243">
        <v>2069999</v>
      </c>
      <c r="B492" s="243" t="s">
        <v>402</v>
      </c>
      <c r="C492" s="244">
        <v>5368</v>
      </c>
      <c r="D492" s="244">
        <v>2004</v>
      </c>
      <c r="E492" s="293">
        <f t="shared" si="38"/>
        <v>0.373323397913562</v>
      </c>
    </row>
    <row r="493" spans="1:5">
      <c r="A493" s="239">
        <v>207</v>
      </c>
      <c r="B493" s="239" t="s">
        <v>403</v>
      </c>
      <c r="C493" s="240">
        <f>C494+C510+C518+C529+C538+C546</f>
        <v>1056</v>
      </c>
      <c r="D493" s="240">
        <f>D494+D510+D518+D529+D538+D546</f>
        <v>998</v>
      </c>
      <c r="E493" s="291">
        <f>IFERROR(D493/C493,)</f>
        <v>0.945075757575758</v>
      </c>
    </row>
    <row r="494" spans="1:5">
      <c r="A494" s="241">
        <v>20701</v>
      </c>
      <c r="B494" s="241" t="s">
        <v>404</v>
      </c>
      <c r="C494" s="242">
        <f>SUM(C495:C509)</f>
        <v>695</v>
      </c>
      <c r="D494" s="242">
        <f>SUM(D495:D509)</f>
        <v>427</v>
      </c>
      <c r="E494" s="292">
        <f>IFERROR(D494/C494,0)</f>
        <v>0.614388489208633</v>
      </c>
    </row>
    <row r="495" spans="1:5">
      <c r="A495" s="243">
        <v>2070101</v>
      </c>
      <c r="B495" s="243" t="s">
        <v>77</v>
      </c>
      <c r="C495" s="244">
        <v>471</v>
      </c>
      <c r="D495" s="244">
        <v>235</v>
      </c>
      <c r="E495" s="293">
        <f t="shared" ref="E495:E510" si="39">IFERROR(D495/C495,0)</f>
        <v>0.498938428874735</v>
      </c>
    </row>
    <row r="496" spans="1:5">
      <c r="A496" s="243">
        <v>2070102</v>
      </c>
      <c r="B496" s="243" t="s">
        <v>78</v>
      </c>
      <c r="C496" s="244">
        <v>43</v>
      </c>
      <c r="D496" s="244">
        <v>18</v>
      </c>
      <c r="E496" s="293">
        <f t="shared" si="39"/>
        <v>0.418604651162791</v>
      </c>
    </row>
    <row r="497" spans="1:5">
      <c r="A497" s="243">
        <v>2070103</v>
      </c>
      <c r="B497" s="243" t="s">
        <v>79</v>
      </c>
      <c r="C497" s="244">
        <v>0</v>
      </c>
      <c r="D497" s="244"/>
      <c r="E497" s="293">
        <f t="shared" si="39"/>
        <v>0</v>
      </c>
    </row>
    <row r="498" spans="1:5">
      <c r="A498" s="243">
        <v>2070104</v>
      </c>
      <c r="B498" s="243" t="s">
        <v>405</v>
      </c>
      <c r="C498" s="244">
        <v>57</v>
      </c>
      <c r="D498" s="244">
        <v>57</v>
      </c>
      <c r="E498" s="293">
        <f t="shared" si="39"/>
        <v>1</v>
      </c>
    </row>
    <row r="499" spans="1:5">
      <c r="A499" s="243">
        <v>2070105</v>
      </c>
      <c r="B499" s="243" t="s">
        <v>406</v>
      </c>
      <c r="C499" s="244">
        <v>0</v>
      </c>
      <c r="D499" s="244"/>
      <c r="E499" s="293">
        <f t="shared" si="39"/>
        <v>0</v>
      </c>
    </row>
    <row r="500" spans="1:5">
      <c r="A500" s="243">
        <v>2070106</v>
      </c>
      <c r="B500" s="243" t="s">
        <v>407</v>
      </c>
      <c r="C500" s="244">
        <v>0</v>
      </c>
      <c r="D500" s="244"/>
      <c r="E500" s="293">
        <f t="shared" si="39"/>
        <v>0</v>
      </c>
    </row>
    <row r="501" spans="1:5">
      <c r="A501" s="243">
        <v>2070107</v>
      </c>
      <c r="B501" s="243" t="s">
        <v>408</v>
      </c>
      <c r="C501" s="244">
        <v>0</v>
      </c>
      <c r="D501" s="244"/>
      <c r="E501" s="293">
        <f t="shared" si="39"/>
        <v>0</v>
      </c>
    </row>
    <row r="502" spans="1:5">
      <c r="A502" s="243">
        <v>2070108</v>
      </c>
      <c r="B502" s="243" t="s">
        <v>409</v>
      </c>
      <c r="C502" s="244">
        <v>3</v>
      </c>
      <c r="D502" s="244"/>
      <c r="E502" s="293">
        <f t="shared" si="39"/>
        <v>0</v>
      </c>
    </row>
    <row r="503" spans="1:5">
      <c r="A503" s="243">
        <v>2070109</v>
      </c>
      <c r="B503" s="243" t="s">
        <v>410</v>
      </c>
      <c r="C503" s="244">
        <v>0</v>
      </c>
      <c r="D503" s="244"/>
      <c r="E503" s="293">
        <f t="shared" si="39"/>
        <v>0</v>
      </c>
    </row>
    <row r="504" spans="1:5">
      <c r="A504" s="243">
        <v>2070110</v>
      </c>
      <c r="B504" s="243" t="s">
        <v>411</v>
      </c>
      <c r="C504" s="244">
        <v>0</v>
      </c>
      <c r="D504" s="244"/>
      <c r="E504" s="293">
        <f t="shared" si="39"/>
        <v>0</v>
      </c>
    </row>
    <row r="505" spans="1:5">
      <c r="A505" s="243">
        <v>2070111</v>
      </c>
      <c r="B505" s="243" t="s">
        <v>412</v>
      </c>
      <c r="C505" s="244">
        <v>2</v>
      </c>
      <c r="D505" s="244"/>
      <c r="E505" s="293">
        <f t="shared" si="39"/>
        <v>0</v>
      </c>
    </row>
    <row r="506" spans="1:5">
      <c r="A506" s="243">
        <v>2070112</v>
      </c>
      <c r="B506" s="243" t="s">
        <v>413</v>
      </c>
      <c r="C506" s="244">
        <v>108</v>
      </c>
      <c r="D506" s="244">
        <v>117</v>
      </c>
      <c r="E506" s="293">
        <f t="shared" si="39"/>
        <v>1.08333333333333</v>
      </c>
    </row>
    <row r="507" spans="1:5">
      <c r="A507" s="243">
        <v>2070113</v>
      </c>
      <c r="B507" s="243" t="s">
        <v>414</v>
      </c>
      <c r="C507" s="244">
        <v>0</v>
      </c>
      <c r="D507" s="244"/>
      <c r="E507" s="293">
        <f t="shared" si="39"/>
        <v>0</v>
      </c>
    </row>
    <row r="508" spans="1:5">
      <c r="A508" s="243">
        <v>2070114</v>
      </c>
      <c r="B508" s="243" t="s">
        <v>415</v>
      </c>
      <c r="C508" s="244">
        <v>0</v>
      </c>
      <c r="D508" s="244"/>
      <c r="E508" s="293">
        <f t="shared" si="39"/>
        <v>0</v>
      </c>
    </row>
    <row r="509" spans="1:5">
      <c r="A509" s="243">
        <v>2070199</v>
      </c>
      <c r="B509" s="243" t="s">
        <v>416</v>
      </c>
      <c r="C509" s="244">
        <v>11</v>
      </c>
      <c r="D509" s="244"/>
      <c r="E509" s="293">
        <f t="shared" si="39"/>
        <v>0</v>
      </c>
    </row>
    <row r="510" spans="1:5">
      <c r="A510" s="241">
        <v>20702</v>
      </c>
      <c r="B510" s="241" t="s">
        <v>417</v>
      </c>
      <c r="C510" s="242">
        <f>SUM(C511:C517)</f>
        <v>0</v>
      </c>
      <c r="D510" s="242">
        <f>SUM(D511:D517)</f>
        <v>149</v>
      </c>
      <c r="E510" s="292">
        <f t="shared" si="39"/>
        <v>0</v>
      </c>
    </row>
    <row r="511" spans="1:5">
      <c r="A511" s="243">
        <v>2070201</v>
      </c>
      <c r="B511" s="243" t="s">
        <v>77</v>
      </c>
      <c r="C511" s="244">
        <v>0</v>
      </c>
      <c r="D511" s="244"/>
      <c r="E511" s="293">
        <f t="shared" ref="E511:E518" si="40">IFERROR(D511/C511,0)</f>
        <v>0</v>
      </c>
    </row>
    <row r="512" spans="1:5">
      <c r="A512" s="243">
        <v>2070202</v>
      </c>
      <c r="B512" s="243" t="s">
        <v>78</v>
      </c>
      <c r="C512" s="244">
        <v>0</v>
      </c>
      <c r="D512" s="244"/>
      <c r="E512" s="293">
        <f t="shared" si="40"/>
        <v>0</v>
      </c>
    </row>
    <row r="513" spans="1:5">
      <c r="A513" s="243">
        <v>2070203</v>
      </c>
      <c r="B513" s="243" t="s">
        <v>79</v>
      </c>
      <c r="C513" s="244">
        <v>0</v>
      </c>
      <c r="D513" s="244"/>
      <c r="E513" s="293">
        <f t="shared" si="40"/>
        <v>0</v>
      </c>
    </row>
    <row r="514" spans="1:5">
      <c r="A514" s="243">
        <v>2070204</v>
      </c>
      <c r="B514" s="243" t="s">
        <v>418</v>
      </c>
      <c r="C514" s="244">
        <v>0</v>
      </c>
      <c r="D514" s="244">
        <v>149</v>
      </c>
      <c r="E514" s="293">
        <f t="shared" si="40"/>
        <v>0</v>
      </c>
    </row>
    <row r="515" spans="1:5">
      <c r="A515" s="243">
        <v>2070205</v>
      </c>
      <c r="B515" s="243" t="s">
        <v>419</v>
      </c>
      <c r="C515" s="244">
        <v>0</v>
      </c>
      <c r="D515" s="244"/>
      <c r="E515" s="293">
        <f t="shared" si="40"/>
        <v>0</v>
      </c>
    </row>
    <row r="516" spans="1:5">
      <c r="A516" s="243">
        <v>2070206</v>
      </c>
      <c r="B516" s="243" t="s">
        <v>420</v>
      </c>
      <c r="C516" s="244">
        <v>0</v>
      </c>
      <c r="D516" s="244"/>
      <c r="E516" s="293">
        <f t="shared" si="40"/>
        <v>0</v>
      </c>
    </row>
    <row r="517" spans="1:5">
      <c r="A517" s="243">
        <v>2070299</v>
      </c>
      <c r="B517" s="243" t="s">
        <v>421</v>
      </c>
      <c r="C517" s="244">
        <v>0</v>
      </c>
      <c r="D517" s="244"/>
      <c r="E517" s="293">
        <f t="shared" si="40"/>
        <v>0</v>
      </c>
    </row>
    <row r="518" spans="1:5">
      <c r="A518" s="241">
        <v>20703</v>
      </c>
      <c r="B518" s="241" t="s">
        <v>422</v>
      </c>
      <c r="C518" s="242">
        <f>SUM(C519:C528)</f>
        <v>0</v>
      </c>
      <c r="D518" s="242">
        <f>SUM(D519:D528)</f>
        <v>0</v>
      </c>
      <c r="E518" s="292">
        <f t="shared" si="40"/>
        <v>0</v>
      </c>
    </row>
    <row r="519" spans="1:5">
      <c r="A519" s="243">
        <v>2070301</v>
      </c>
      <c r="B519" s="243" t="s">
        <v>77</v>
      </c>
      <c r="C519" s="244">
        <v>0</v>
      </c>
      <c r="D519" s="244"/>
      <c r="E519" s="293">
        <f t="shared" ref="E519:E529" si="41">IFERROR(D519/C519,0)</f>
        <v>0</v>
      </c>
    </row>
    <row r="520" spans="1:5">
      <c r="A520" s="243">
        <v>2070302</v>
      </c>
      <c r="B520" s="243" t="s">
        <v>78</v>
      </c>
      <c r="C520" s="244">
        <v>0</v>
      </c>
      <c r="D520" s="244"/>
      <c r="E520" s="293">
        <f t="shared" si="41"/>
        <v>0</v>
      </c>
    </row>
    <row r="521" spans="1:5">
      <c r="A521" s="243">
        <v>2070303</v>
      </c>
      <c r="B521" s="243" t="s">
        <v>79</v>
      </c>
      <c r="C521" s="244">
        <v>0</v>
      </c>
      <c r="D521" s="244"/>
      <c r="E521" s="293">
        <f t="shared" si="41"/>
        <v>0</v>
      </c>
    </row>
    <row r="522" spans="1:5">
      <c r="A522" s="243">
        <v>2070304</v>
      </c>
      <c r="B522" s="243" t="s">
        <v>423</v>
      </c>
      <c r="C522" s="244">
        <v>0</v>
      </c>
      <c r="D522" s="244"/>
      <c r="E522" s="293">
        <f t="shared" si="41"/>
        <v>0</v>
      </c>
    </row>
    <row r="523" spans="1:5">
      <c r="A523" s="243">
        <v>2070305</v>
      </c>
      <c r="B523" s="243" t="s">
        <v>424</v>
      </c>
      <c r="C523" s="244">
        <v>0</v>
      </c>
      <c r="D523" s="244"/>
      <c r="E523" s="293">
        <f t="shared" si="41"/>
        <v>0</v>
      </c>
    </row>
    <row r="524" spans="1:5">
      <c r="A524" s="243">
        <v>2070306</v>
      </c>
      <c r="B524" s="243" t="s">
        <v>425</v>
      </c>
      <c r="C524" s="244">
        <v>0</v>
      </c>
      <c r="D524" s="244"/>
      <c r="E524" s="293">
        <f t="shared" si="41"/>
        <v>0</v>
      </c>
    </row>
    <row r="525" spans="1:5">
      <c r="A525" s="243">
        <v>2070307</v>
      </c>
      <c r="B525" s="243" t="s">
        <v>426</v>
      </c>
      <c r="C525" s="244">
        <v>0</v>
      </c>
      <c r="D525" s="244"/>
      <c r="E525" s="293">
        <f t="shared" si="41"/>
        <v>0</v>
      </c>
    </row>
    <row r="526" spans="1:5">
      <c r="A526" s="243">
        <v>2070308</v>
      </c>
      <c r="B526" s="243" t="s">
        <v>427</v>
      </c>
      <c r="C526" s="244">
        <v>0</v>
      </c>
      <c r="D526" s="244"/>
      <c r="E526" s="293">
        <f t="shared" si="41"/>
        <v>0</v>
      </c>
    </row>
    <row r="527" spans="1:5">
      <c r="A527" s="243">
        <v>2070309</v>
      </c>
      <c r="B527" s="243" t="s">
        <v>428</v>
      </c>
      <c r="C527" s="244">
        <v>0</v>
      </c>
      <c r="D527" s="244"/>
      <c r="E527" s="293">
        <f t="shared" si="41"/>
        <v>0</v>
      </c>
    </row>
    <row r="528" spans="1:5">
      <c r="A528" s="243">
        <v>2070399</v>
      </c>
      <c r="B528" s="243" t="s">
        <v>429</v>
      </c>
      <c r="C528" s="244">
        <v>0</v>
      </c>
      <c r="D528" s="244"/>
      <c r="E528" s="293">
        <f t="shared" si="41"/>
        <v>0</v>
      </c>
    </row>
    <row r="529" spans="1:5">
      <c r="A529" s="241">
        <v>20706</v>
      </c>
      <c r="B529" s="241" t="s">
        <v>430</v>
      </c>
      <c r="C529" s="242">
        <f>SUM(C530:C537)</f>
        <v>0</v>
      </c>
      <c r="D529" s="242">
        <f>SUM(D530:D537)</f>
        <v>5</v>
      </c>
      <c r="E529" s="292">
        <f t="shared" si="41"/>
        <v>0</v>
      </c>
    </row>
    <row r="530" spans="1:5">
      <c r="A530" s="243">
        <v>2070601</v>
      </c>
      <c r="B530" s="243" t="s">
        <v>77</v>
      </c>
      <c r="C530" s="244">
        <v>0</v>
      </c>
      <c r="D530" s="244"/>
      <c r="E530" s="293">
        <f t="shared" ref="E530:E538" si="42">IFERROR(D530/C530,0)</f>
        <v>0</v>
      </c>
    </row>
    <row r="531" spans="1:5">
      <c r="A531" s="243">
        <v>2070602</v>
      </c>
      <c r="B531" s="243" t="s">
        <v>78</v>
      </c>
      <c r="C531" s="244">
        <v>0</v>
      </c>
      <c r="D531" s="244"/>
      <c r="E531" s="293">
        <f t="shared" si="42"/>
        <v>0</v>
      </c>
    </row>
    <row r="532" spans="1:5">
      <c r="A532" s="243">
        <v>2070603</v>
      </c>
      <c r="B532" s="243" t="s">
        <v>79</v>
      </c>
      <c r="C532" s="244">
        <v>0</v>
      </c>
      <c r="D532" s="244"/>
      <c r="E532" s="293">
        <f t="shared" si="42"/>
        <v>0</v>
      </c>
    </row>
    <row r="533" spans="1:5">
      <c r="A533" s="243">
        <v>2070604</v>
      </c>
      <c r="B533" s="243" t="s">
        <v>431</v>
      </c>
      <c r="C533" s="244">
        <v>0</v>
      </c>
      <c r="D533" s="244"/>
      <c r="E533" s="293">
        <f t="shared" si="42"/>
        <v>0</v>
      </c>
    </row>
    <row r="534" spans="1:5">
      <c r="A534" s="243">
        <v>2070605</v>
      </c>
      <c r="B534" s="243" t="s">
        <v>432</v>
      </c>
      <c r="C534" s="244">
        <v>0</v>
      </c>
      <c r="D534" s="244"/>
      <c r="E534" s="293">
        <f t="shared" si="42"/>
        <v>0</v>
      </c>
    </row>
    <row r="535" spans="1:5">
      <c r="A535" s="243">
        <v>2070606</v>
      </c>
      <c r="B535" s="243" t="s">
        <v>433</v>
      </c>
      <c r="C535" s="244">
        <v>0</v>
      </c>
      <c r="D535" s="244"/>
      <c r="E535" s="293">
        <f t="shared" si="42"/>
        <v>0</v>
      </c>
    </row>
    <row r="536" spans="1:5">
      <c r="A536" s="243">
        <v>2070607</v>
      </c>
      <c r="B536" s="243" t="s">
        <v>434</v>
      </c>
      <c r="C536" s="244">
        <v>0</v>
      </c>
      <c r="D536" s="244">
        <v>5</v>
      </c>
      <c r="E536" s="293">
        <f t="shared" si="42"/>
        <v>0</v>
      </c>
    </row>
    <row r="537" spans="1:5">
      <c r="A537" s="243">
        <v>2070699</v>
      </c>
      <c r="B537" s="243" t="s">
        <v>435</v>
      </c>
      <c r="C537" s="244">
        <v>0</v>
      </c>
      <c r="D537" s="244"/>
      <c r="E537" s="293">
        <f t="shared" si="42"/>
        <v>0</v>
      </c>
    </row>
    <row r="538" spans="1:5">
      <c r="A538" s="241">
        <v>20708</v>
      </c>
      <c r="B538" s="241" t="s">
        <v>436</v>
      </c>
      <c r="C538" s="242">
        <f>SUM(C539:C545)</f>
        <v>323</v>
      </c>
      <c r="D538" s="242">
        <f>SUM(D539:D545)</f>
        <v>269</v>
      </c>
      <c r="E538" s="292">
        <f t="shared" si="42"/>
        <v>0.8328173374613</v>
      </c>
    </row>
    <row r="539" spans="1:5">
      <c r="A539" s="243">
        <v>2070801</v>
      </c>
      <c r="B539" s="243" t="s">
        <v>77</v>
      </c>
      <c r="C539" s="244">
        <v>240</v>
      </c>
      <c r="D539" s="244">
        <v>235</v>
      </c>
      <c r="E539" s="293">
        <f t="shared" ref="E539:E549" si="43">IFERROR(D539/C539,0)</f>
        <v>0.979166666666667</v>
      </c>
    </row>
    <row r="540" spans="1:5">
      <c r="A540" s="243">
        <v>2070802</v>
      </c>
      <c r="B540" s="243" t="s">
        <v>78</v>
      </c>
      <c r="C540" s="244">
        <v>43</v>
      </c>
      <c r="D540" s="244">
        <v>25</v>
      </c>
      <c r="E540" s="293">
        <f t="shared" si="43"/>
        <v>0.581395348837209</v>
      </c>
    </row>
    <row r="541" spans="1:5">
      <c r="A541" s="243">
        <v>2070803</v>
      </c>
      <c r="B541" s="243" t="s">
        <v>79</v>
      </c>
      <c r="C541" s="244">
        <v>0</v>
      </c>
      <c r="D541" s="244"/>
      <c r="E541" s="293">
        <f t="shared" si="43"/>
        <v>0</v>
      </c>
    </row>
    <row r="542" spans="1:5">
      <c r="A542" s="243">
        <v>2070806</v>
      </c>
      <c r="B542" s="243" t="s">
        <v>437</v>
      </c>
      <c r="C542" s="244">
        <v>0</v>
      </c>
      <c r="D542" s="244"/>
      <c r="E542" s="293">
        <f t="shared" si="43"/>
        <v>0</v>
      </c>
    </row>
    <row r="543" spans="1:5">
      <c r="A543" s="243">
        <v>2070807</v>
      </c>
      <c r="B543" s="243" t="s">
        <v>438</v>
      </c>
      <c r="C543" s="244">
        <v>0</v>
      </c>
      <c r="D543" s="244"/>
      <c r="E543" s="293">
        <f t="shared" si="43"/>
        <v>0</v>
      </c>
    </row>
    <row r="544" spans="1:5">
      <c r="A544" s="243">
        <v>2070808</v>
      </c>
      <c r="B544" s="243" t="s">
        <v>439</v>
      </c>
      <c r="C544" s="244">
        <v>10</v>
      </c>
      <c r="D544" s="244">
        <v>9</v>
      </c>
      <c r="E544" s="293">
        <f t="shared" si="43"/>
        <v>0.9</v>
      </c>
    </row>
    <row r="545" spans="1:5">
      <c r="A545" s="243">
        <v>2070899</v>
      </c>
      <c r="B545" s="243" t="s">
        <v>440</v>
      </c>
      <c r="C545" s="244">
        <v>30</v>
      </c>
      <c r="D545" s="244"/>
      <c r="E545" s="293">
        <f t="shared" si="43"/>
        <v>0</v>
      </c>
    </row>
    <row r="546" spans="1:5">
      <c r="A546" s="241">
        <v>20799</v>
      </c>
      <c r="B546" s="241" t="s">
        <v>441</v>
      </c>
      <c r="C546" s="242">
        <f>SUM(C547:C549)</f>
        <v>38</v>
      </c>
      <c r="D546" s="242">
        <f>SUM(D547:D549)</f>
        <v>148</v>
      </c>
      <c r="E546" s="292">
        <f t="shared" si="43"/>
        <v>3.89473684210526</v>
      </c>
    </row>
    <row r="547" spans="1:5">
      <c r="A547" s="243">
        <v>2079902</v>
      </c>
      <c r="B547" s="243" t="s">
        <v>442</v>
      </c>
      <c r="C547" s="244">
        <v>0</v>
      </c>
      <c r="D547" s="244"/>
      <c r="E547" s="293">
        <f t="shared" si="43"/>
        <v>0</v>
      </c>
    </row>
    <row r="548" spans="1:5">
      <c r="A548" s="243">
        <v>2079903</v>
      </c>
      <c r="B548" s="243" t="s">
        <v>443</v>
      </c>
      <c r="C548" s="244">
        <v>0</v>
      </c>
      <c r="D548" s="244"/>
      <c r="E548" s="293">
        <f t="shared" si="43"/>
        <v>0</v>
      </c>
    </row>
    <row r="549" spans="1:5">
      <c r="A549" s="243">
        <v>2079999</v>
      </c>
      <c r="B549" s="243" t="s">
        <v>444</v>
      </c>
      <c r="C549" s="244">
        <v>38</v>
      </c>
      <c r="D549" s="244">
        <v>148</v>
      </c>
      <c r="E549" s="293">
        <f t="shared" si="43"/>
        <v>3.89473684210526</v>
      </c>
    </row>
    <row r="550" spans="1:5">
      <c r="A550" s="239">
        <v>208</v>
      </c>
      <c r="B550" s="239" t="s">
        <v>445</v>
      </c>
      <c r="C550" s="240">
        <f>C551+C570+C578+C580+C589+C593+C603+C611+C618+C626+C635+C640+C643+C646+C649+C652+C655+C659+C663+C671+C674</f>
        <v>17157</v>
      </c>
      <c r="D550" s="240">
        <f>D551+D570+D578+D580+D589+D593+D603+D611+D618+D626+D635+D640+D643+D646+D649+D652+D655+D659+D663+D671+D674</f>
        <v>14401</v>
      </c>
      <c r="E550" s="291">
        <f>IFERROR(D550/C550,)</f>
        <v>0.839365856501719</v>
      </c>
    </row>
    <row r="551" spans="1:5">
      <c r="A551" s="241">
        <v>20801</v>
      </c>
      <c r="B551" s="241" t="s">
        <v>446</v>
      </c>
      <c r="C551" s="242">
        <f>SUM(C552:C569)</f>
        <v>1194</v>
      </c>
      <c r="D551" s="242">
        <f>SUM(D552:D569)</f>
        <v>880</v>
      </c>
      <c r="E551" s="292">
        <f>IFERROR(D551/C551,0)</f>
        <v>0.737018425460637</v>
      </c>
    </row>
    <row r="552" spans="1:5">
      <c r="A552" s="243">
        <v>2080101</v>
      </c>
      <c r="B552" s="243" t="s">
        <v>77</v>
      </c>
      <c r="C552" s="244">
        <v>650</v>
      </c>
      <c r="D552" s="244">
        <v>439</v>
      </c>
      <c r="E552" s="293">
        <f t="shared" ref="E552:E570" si="44">IFERROR(D552/C552,0)</f>
        <v>0.675384615384615</v>
      </c>
    </row>
    <row r="553" spans="1:5">
      <c r="A553" s="243">
        <v>2080102</v>
      </c>
      <c r="B553" s="243" t="s">
        <v>78</v>
      </c>
      <c r="C553" s="244">
        <v>31</v>
      </c>
      <c r="D553" s="244"/>
      <c r="E553" s="293">
        <f t="shared" si="44"/>
        <v>0</v>
      </c>
    </row>
    <row r="554" spans="1:5">
      <c r="A554" s="243">
        <v>2080103</v>
      </c>
      <c r="B554" s="243" t="s">
        <v>79</v>
      </c>
      <c r="C554" s="244">
        <v>0</v>
      </c>
      <c r="D554" s="244"/>
      <c r="E554" s="293">
        <f t="shared" si="44"/>
        <v>0</v>
      </c>
    </row>
    <row r="555" spans="1:5">
      <c r="A555" s="243">
        <v>2080104</v>
      </c>
      <c r="B555" s="243" t="s">
        <v>447</v>
      </c>
      <c r="C555" s="244">
        <v>0</v>
      </c>
      <c r="D555" s="244"/>
      <c r="E555" s="293">
        <f t="shared" si="44"/>
        <v>0</v>
      </c>
    </row>
    <row r="556" spans="1:5">
      <c r="A556" s="243">
        <v>2080105</v>
      </c>
      <c r="B556" s="243" t="s">
        <v>448</v>
      </c>
      <c r="C556" s="244">
        <v>87</v>
      </c>
      <c r="D556" s="244">
        <v>96</v>
      </c>
      <c r="E556" s="293">
        <f t="shared" si="44"/>
        <v>1.10344827586207</v>
      </c>
    </row>
    <row r="557" spans="1:5">
      <c r="A557" s="243">
        <v>2080106</v>
      </c>
      <c r="B557" s="243" t="s">
        <v>449</v>
      </c>
      <c r="C557" s="244">
        <v>156</v>
      </c>
      <c r="D557" s="244">
        <v>166</v>
      </c>
      <c r="E557" s="293">
        <f t="shared" si="44"/>
        <v>1.06410256410256</v>
      </c>
    </row>
    <row r="558" spans="1:5">
      <c r="A558" s="243">
        <v>2080107</v>
      </c>
      <c r="B558" s="243" t="s">
        <v>450</v>
      </c>
      <c r="C558" s="244">
        <v>212</v>
      </c>
      <c r="D558" s="244">
        <v>179</v>
      </c>
      <c r="E558" s="293">
        <f t="shared" si="44"/>
        <v>0.844339622641509</v>
      </c>
    </row>
    <row r="559" spans="1:5">
      <c r="A559" s="243">
        <v>2080108</v>
      </c>
      <c r="B559" s="243" t="s">
        <v>118</v>
      </c>
      <c r="C559" s="244">
        <v>0</v>
      </c>
      <c r="D559" s="244"/>
      <c r="E559" s="293">
        <f t="shared" si="44"/>
        <v>0</v>
      </c>
    </row>
    <row r="560" spans="1:5">
      <c r="A560" s="243">
        <v>2080109</v>
      </c>
      <c r="B560" s="243" t="s">
        <v>451</v>
      </c>
      <c r="C560" s="244">
        <v>0</v>
      </c>
      <c r="D560" s="244"/>
      <c r="E560" s="293">
        <f t="shared" si="44"/>
        <v>0</v>
      </c>
    </row>
    <row r="561" spans="1:5">
      <c r="A561" s="243">
        <v>2080110</v>
      </c>
      <c r="B561" s="243" t="s">
        <v>452</v>
      </c>
      <c r="C561" s="244">
        <v>0</v>
      </c>
      <c r="D561" s="244"/>
      <c r="E561" s="293">
        <f t="shared" si="44"/>
        <v>0</v>
      </c>
    </row>
    <row r="562" spans="1:5">
      <c r="A562" s="243">
        <v>2080111</v>
      </c>
      <c r="B562" s="243" t="s">
        <v>453</v>
      </c>
      <c r="C562" s="244">
        <v>20</v>
      </c>
      <c r="D562" s="244"/>
      <c r="E562" s="293">
        <f t="shared" si="44"/>
        <v>0</v>
      </c>
    </row>
    <row r="563" spans="1:5">
      <c r="A563" s="243">
        <v>2080112</v>
      </c>
      <c r="B563" s="243" t="s">
        <v>454</v>
      </c>
      <c r="C563" s="244">
        <v>0</v>
      </c>
      <c r="D563" s="244"/>
      <c r="E563" s="293">
        <f t="shared" si="44"/>
        <v>0</v>
      </c>
    </row>
    <row r="564" spans="1:5">
      <c r="A564" s="243">
        <v>2080113</v>
      </c>
      <c r="B564" s="243" t="s">
        <v>455</v>
      </c>
      <c r="C564" s="244">
        <v>0</v>
      </c>
      <c r="D564" s="244"/>
      <c r="E564" s="293">
        <f t="shared" si="44"/>
        <v>0</v>
      </c>
    </row>
    <row r="565" spans="1:5">
      <c r="A565" s="243">
        <v>2080114</v>
      </c>
      <c r="B565" s="243" t="s">
        <v>456</v>
      </c>
      <c r="C565" s="244">
        <v>0</v>
      </c>
      <c r="D565" s="244"/>
      <c r="E565" s="293">
        <f t="shared" si="44"/>
        <v>0</v>
      </c>
    </row>
    <row r="566" spans="1:5">
      <c r="A566" s="243">
        <v>2080115</v>
      </c>
      <c r="B566" s="243" t="s">
        <v>457</v>
      </c>
      <c r="C566" s="244">
        <v>0</v>
      </c>
      <c r="D566" s="244"/>
      <c r="E566" s="293">
        <f t="shared" si="44"/>
        <v>0</v>
      </c>
    </row>
    <row r="567" spans="1:5">
      <c r="A567" s="243">
        <v>2080116</v>
      </c>
      <c r="B567" s="243" t="s">
        <v>458</v>
      </c>
      <c r="C567" s="244">
        <v>0</v>
      </c>
      <c r="D567" s="244"/>
      <c r="E567" s="293">
        <f t="shared" si="44"/>
        <v>0</v>
      </c>
    </row>
    <row r="568" spans="1:5">
      <c r="A568" s="243">
        <v>2080150</v>
      </c>
      <c r="B568" s="243" t="s">
        <v>86</v>
      </c>
      <c r="C568" s="244">
        <v>0</v>
      </c>
      <c r="D568" s="244"/>
      <c r="E568" s="293">
        <f t="shared" si="44"/>
        <v>0</v>
      </c>
    </row>
    <row r="569" spans="1:5">
      <c r="A569" s="243">
        <v>2080199</v>
      </c>
      <c r="B569" s="243" t="s">
        <v>459</v>
      </c>
      <c r="C569" s="244">
        <v>38</v>
      </c>
      <c r="D569" s="244"/>
      <c r="E569" s="293">
        <f t="shared" si="44"/>
        <v>0</v>
      </c>
    </row>
    <row r="570" spans="1:5">
      <c r="A570" s="241">
        <v>20802</v>
      </c>
      <c r="B570" s="241" t="s">
        <v>460</v>
      </c>
      <c r="C570" s="242">
        <f>SUM(C571:C577)</f>
        <v>428</v>
      </c>
      <c r="D570" s="242">
        <f>SUM(D571:D577)</f>
        <v>735</v>
      </c>
      <c r="E570" s="292">
        <f t="shared" si="44"/>
        <v>1.71728971962617</v>
      </c>
    </row>
    <row r="571" spans="1:5">
      <c r="A571" s="243">
        <v>2080201</v>
      </c>
      <c r="B571" s="243" t="s">
        <v>77</v>
      </c>
      <c r="C571" s="244">
        <v>124</v>
      </c>
      <c r="D571" s="244">
        <v>492</v>
      </c>
      <c r="E571" s="293">
        <f t="shared" ref="E571:E580" si="45">IFERROR(D571/C571,0)</f>
        <v>3.96774193548387</v>
      </c>
    </row>
    <row r="572" spans="1:5">
      <c r="A572" s="243">
        <v>2080202</v>
      </c>
      <c r="B572" s="243" t="s">
        <v>78</v>
      </c>
      <c r="C572" s="244">
        <v>200</v>
      </c>
      <c r="D572" s="244">
        <v>243</v>
      </c>
      <c r="E572" s="293">
        <f t="shared" si="45"/>
        <v>1.215</v>
      </c>
    </row>
    <row r="573" spans="1:5">
      <c r="A573" s="243">
        <v>2080203</v>
      </c>
      <c r="B573" s="243" t="s">
        <v>79</v>
      </c>
      <c r="C573" s="244">
        <v>0</v>
      </c>
      <c r="D573" s="244"/>
      <c r="E573" s="293">
        <f t="shared" si="45"/>
        <v>0</v>
      </c>
    </row>
    <row r="574" spans="1:5">
      <c r="A574" s="243">
        <v>2080206</v>
      </c>
      <c r="B574" s="243" t="s">
        <v>461</v>
      </c>
      <c r="C574" s="244">
        <v>0</v>
      </c>
      <c r="D574" s="244"/>
      <c r="E574" s="293">
        <f t="shared" si="45"/>
        <v>0</v>
      </c>
    </row>
    <row r="575" spans="1:5">
      <c r="A575" s="243">
        <v>2080207</v>
      </c>
      <c r="B575" s="243" t="s">
        <v>462</v>
      </c>
      <c r="C575" s="244">
        <v>0</v>
      </c>
      <c r="D575" s="244"/>
      <c r="E575" s="293">
        <f t="shared" si="45"/>
        <v>0</v>
      </c>
    </row>
    <row r="576" spans="1:5">
      <c r="A576" s="243">
        <v>2080208</v>
      </c>
      <c r="B576" s="243" t="s">
        <v>463</v>
      </c>
      <c r="C576" s="244">
        <v>0</v>
      </c>
      <c r="D576" s="244"/>
      <c r="E576" s="293">
        <f t="shared" si="45"/>
        <v>0</v>
      </c>
    </row>
    <row r="577" spans="1:5">
      <c r="A577" s="243">
        <v>2080299</v>
      </c>
      <c r="B577" s="243" t="s">
        <v>464</v>
      </c>
      <c r="C577" s="244">
        <v>104</v>
      </c>
      <c r="D577" s="244"/>
      <c r="E577" s="293">
        <f t="shared" si="45"/>
        <v>0</v>
      </c>
    </row>
    <row r="578" spans="1:5">
      <c r="A578" s="241">
        <v>20804</v>
      </c>
      <c r="B578" s="241" t="s">
        <v>465</v>
      </c>
      <c r="C578" s="242">
        <f>SUM(C579)</f>
        <v>0</v>
      </c>
      <c r="D578" s="242">
        <f>SUM(D579)</f>
        <v>0</v>
      </c>
      <c r="E578" s="292">
        <f t="shared" si="45"/>
        <v>0</v>
      </c>
    </row>
    <row r="579" spans="1:5">
      <c r="A579" s="243">
        <v>2080402</v>
      </c>
      <c r="B579" s="243" t="s">
        <v>466</v>
      </c>
      <c r="C579" s="244">
        <v>0</v>
      </c>
      <c r="D579" s="244"/>
      <c r="E579" s="293">
        <f t="shared" si="45"/>
        <v>0</v>
      </c>
    </row>
    <row r="580" spans="1:5">
      <c r="A580" s="241">
        <v>20805</v>
      </c>
      <c r="B580" s="241" t="s">
        <v>467</v>
      </c>
      <c r="C580" s="242">
        <f>SUM(C581:C588)</f>
        <v>7341</v>
      </c>
      <c r="D580" s="242">
        <f>SUM(D581:D588)</f>
        <v>7507</v>
      </c>
      <c r="E580" s="292">
        <f t="shared" si="45"/>
        <v>1.02261272306225</v>
      </c>
    </row>
    <row r="581" spans="1:5">
      <c r="A581" s="243">
        <v>2080501</v>
      </c>
      <c r="B581" s="243" t="s">
        <v>468</v>
      </c>
      <c r="C581" s="244">
        <v>0</v>
      </c>
      <c r="D581" s="244"/>
      <c r="E581" s="293">
        <f t="shared" ref="E581:E593" si="46">IFERROR(D581/C581,0)</f>
        <v>0</v>
      </c>
    </row>
    <row r="582" spans="1:5">
      <c r="A582" s="243">
        <v>2080502</v>
      </c>
      <c r="B582" s="243" t="s">
        <v>469</v>
      </c>
      <c r="C582" s="244">
        <v>0</v>
      </c>
      <c r="D582" s="244"/>
      <c r="E582" s="293">
        <f t="shared" si="46"/>
        <v>0</v>
      </c>
    </row>
    <row r="583" spans="1:5">
      <c r="A583" s="243">
        <v>2080503</v>
      </c>
      <c r="B583" s="243" t="s">
        <v>470</v>
      </c>
      <c r="C583" s="244">
        <v>0</v>
      </c>
      <c r="D583" s="244"/>
      <c r="E583" s="293">
        <f t="shared" si="46"/>
        <v>0</v>
      </c>
    </row>
    <row r="584" spans="1:5">
      <c r="A584" s="243">
        <v>2080505</v>
      </c>
      <c r="B584" s="243" t="s">
        <v>471</v>
      </c>
      <c r="C584" s="244">
        <v>3058</v>
      </c>
      <c r="D584" s="244">
        <v>1557</v>
      </c>
      <c r="E584" s="293">
        <f t="shared" si="46"/>
        <v>0.509156311314585</v>
      </c>
    </row>
    <row r="585" spans="1:5">
      <c r="A585" s="243">
        <v>2080506</v>
      </c>
      <c r="B585" s="243" t="s">
        <v>472</v>
      </c>
      <c r="C585" s="244">
        <v>130</v>
      </c>
      <c r="D585" s="244"/>
      <c r="E585" s="293">
        <f t="shared" si="46"/>
        <v>0</v>
      </c>
    </row>
    <row r="586" spans="1:5">
      <c r="A586" s="243">
        <v>2080507</v>
      </c>
      <c r="B586" s="243" t="s">
        <v>473</v>
      </c>
      <c r="C586" s="244">
        <v>4153</v>
      </c>
      <c r="D586" s="244">
        <v>5400</v>
      </c>
      <c r="E586" s="293">
        <f t="shared" si="46"/>
        <v>1.30026486876956</v>
      </c>
    </row>
    <row r="587" spans="1:5">
      <c r="A587" s="243">
        <v>2080508</v>
      </c>
      <c r="B587" s="243" t="s">
        <v>474</v>
      </c>
      <c r="C587" s="244">
        <v>0</v>
      </c>
      <c r="D587" s="244">
        <v>550</v>
      </c>
      <c r="E587" s="293">
        <f t="shared" si="46"/>
        <v>0</v>
      </c>
    </row>
    <row r="588" spans="1:5">
      <c r="A588" s="243">
        <v>2080599</v>
      </c>
      <c r="B588" s="243" t="s">
        <v>475</v>
      </c>
      <c r="C588" s="244">
        <v>0</v>
      </c>
      <c r="D588" s="244"/>
      <c r="E588" s="293">
        <f t="shared" si="46"/>
        <v>0</v>
      </c>
    </row>
    <row r="589" spans="1:5">
      <c r="A589" s="241">
        <v>20806</v>
      </c>
      <c r="B589" s="241" t="s">
        <v>476</v>
      </c>
      <c r="C589" s="242">
        <f>SUM(C590:C592)</f>
        <v>4</v>
      </c>
      <c r="D589" s="242">
        <f>SUM(D590:D592)</f>
        <v>0</v>
      </c>
      <c r="E589" s="292">
        <f t="shared" si="46"/>
        <v>0</v>
      </c>
    </row>
    <row r="590" spans="1:5">
      <c r="A590" s="243">
        <v>2080601</v>
      </c>
      <c r="B590" s="243" t="s">
        <v>477</v>
      </c>
      <c r="C590" s="244">
        <v>0</v>
      </c>
      <c r="D590" s="244"/>
      <c r="E590" s="293">
        <f t="shared" si="46"/>
        <v>0</v>
      </c>
    </row>
    <row r="591" spans="1:5">
      <c r="A591" s="243">
        <v>2080602</v>
      </c>
      <c r="B591" s="243" t="s">
        <v>478</v>
      </c>
      <c r="C591" s="244">
        <v>0</v>
      </c>
      <c r="D591" s="244"/>
      <c r="E591" s="293">
        <f t="shared" si="46"/>
        <v>0</v>
      </c>
    </row>
    <row r="592" spans="1:5">
      <c r="A592" s="243">
        <v>2080699</v>
      </c>
      <c r="B592" s="243" t="s">
        <v>479</v>
      </c>
      <c r="C592" s="244">
        <v>4</v>
      </c>
      <c r="D592" s="244"/>
      <c r="E592" s="293">
        <f t="shared" si="46"/>
        <v>0</v>
      </c>
    </row>
    <row r="593" spans="1:5">
      <c r="A593" s="241">
        <v>20807</v>
      </c>
      <c r="B593" s="241" t="s">
        <v>480</v>
      </c>
      <c r="C593" s="242">
        <f>SUM(C594:C602)</f>
        <v>841</v>
      </c>
      <c r="D593" s="242">
        <f>SUM(D594:D602)</f>
        <v>0</v>
      </c>
      <c r="E593" s="292">
        <f t="shared" si="46"/>
        <v>0</v>
      </c>
    </row>
    <row r="594" spans="1:5">
      <c r="A594" s="243">
        <v>2080701</v>
      </c>
      <c r="B594" s="243" t="s">
        <v>481</v>
      </c>
      <c r="C594" s="244">
        <v>0</v>
      </c>
      <c r="D594" s="244"/>
      <c r="E594" s="293">
        <f t="shared" ref="E594:E603" si="47">IFERROR(D594/C594,0)</f>
        <v>0</v>
      </c>
    </row>
    <row r="595" spans="1:5">
      <c r="A595" s="243">
        <v>2080702</v>
      </c>
      <c r="B595" s="243" t="s">
        <v>482</v>
      </c>
      <c r="C595" s="244">
        <v>0</v>
      </c>
      <c r="D595" s="244"/>
      <c r="E595" s="293">
        <f t="shared" si="47"/>
        <v>0</v>
      </c>
    </row>
    <row r="596" spans="1:5">
      <c r="A596" s="243">
        <v>2080704</v>
      </c>
      <c r="B596" s="243" t="s">
        <v>483</v>
      </c>
      <c r="C596" s="244">
        <v>0</v>
      </c>
      <c r="D596" s="244"/>
      <c r="E596" s="293">
        <f t="shared" si="47"/>
        <v>0</v>
      </c>
    </row>
    <row r="597" spans="1:5">
      <c r="A597" s="243">
        <v>2080705</v>
      </c>
      <c r="B597" s="243" t="s">
        <v>484</v>
      </c>
      <c r="C597" s="244">
        <v>0</v>
      </c>
      <c r="D597" s="244"/>
      <c r="E597" s="293">
        <f t="shared" si="47"/>
        <v>0</v>
      </c>
    </row>
    <row r="598" spans="1:5">
      <c r="A598" s="243">
        <v>2080709</v>
      </c>
      <c r="B598" s="243" t="s">
        <v>485</v>
      </c>
      <c r="C598" s="244">
        <v>0</v>
      </c>
      <c r="D598" s="244"/>
      <c r="E598" s="293">
        <f t="shared" si="47"/>
        <v>0</v>
      </c>
    </row>
    <row r="599" spans="1:5">
      <c r="A599" s="243">
        <v>2080711</v>
      </c>
      <c r="B599" s="243" t="s">
        <v>486</v>
      </c>
      <c r="C599" s="244">
        <v>0</v>
      </c>
      <c r="D599" s="244"/>
      <c r="E599" s="293">
        <f t="shared" si="47"/>
        <v>0</v>
      </c>
    </row>
    <row r="600" spans="1:5">
      <c r="A600" s="243">
        <v>2080712</v>
      </c>
      <c r="B600" s="243" t="s">
        <v>487</v>
      </c>
      <c r="C600" s="244">
        <v>0</v>
      </c>
      <c r="D600" s="244"/>
      <c r="E600" s="293">
        <f t="shared" si="47"/>
        <v>0</v>
      </c>
    </row>
    <row r="601" spans="1:5">
      <c r="A601" s="243">
        <v>2080713</v>
      </c>
      <c r="B601" s="243" t="s">
        <v>488</v>
      </c>
      <c r="C601" s="244">
        <v>0</v>
      </c>
      <c r="D601" s="244"/>
      <c r="E601" s="293">
        <f t="shared" si="47"/>
        <v>0</v>
      </c>
    </row>
    <row r="602" spans="1:5">
      <c r="A602" s="243">
        <v>2080799</v>
      </c>
      <c r="B602" s="243" t="s">
        <v>489</v>
      </c>
      <c r="C602" s="244">
        <v>841</v>
      </c>
      <c r="D602" s="244"/>
      <c r="E602" s="293">
        <f t="shared" si="47"/>
        <v>0</v>
      </c>
    </row>
    <row r="603" spans="1:5">
      <c r="A603" s="241">
        <v>20808</v>
      </c>
      <c r="B603" s="241" t="s">
        <v>490</v>
      </c>
      <c r="C603" s="242">
        <f>SUM(C604:C610)</f>
        <v>1268</v>
      </c>
      <c r="D603" s="242">
        <f>SUM(D604:D610)</f>
        <v>600</v>
      </c>
      <c r="E603" s="292">
        <f t="shared" si="47"/>
        <v>0.473186119873817</v>
      </c>
    </row>
    <row r="604" spans="1:5">
      <c r="A604" s="243">
        <v>2080801</v>
      </c>
      <c r="B604" s="243" t="s">
        <v>491</v>
      </c>
      <c r="C604" s="244">
        <v>459</v>
      </c>
      <c r="D604" s="244">
        <v>600</v>
      </c>
      <c r="E604" s="293">
        <f t="shared" ref="E604:E611" si="48">IFERROR(D604/C604,0)</f>
        <v>1.30718954248366</v>
      </c>
    </row>
    <row r="605" spans="1:5">
      <c r="A605" s="243">
        <v>2080802</v>
      </c>
      <c r="B605" s="243" t="s">
        <v>492</v>
      </c>
      <c r="C605" s="244">
        <v>0</v>
      </c>
      <c r="D605" s="244"/>
      <c r="E605" s="293">
        <f t="shared" si="48"/>
        <v>0</v>
      </c>
    </row>
    <row r="606" spans="1:5">
      <c r="A606" s="243">
        <v>2080803</v>
      </c>
      <c r="B606" s="243" t="s">
        <v>493</v>
      </c>
      <c r="C606" s="244">
        <v>0</v>
      </c>
      <c r="D606" s="244"/>
      <c r="E606" s="293">
        <f t="shared" si="48"/>
        <v>0</v>
      </c>
    </row>
    <row r="607" spans="1:5">
      <c r="A607" s="243">
        <v>2080804</v>
      </c>
      <c r="B607" s="243" t="s">
        <v>494</v>
      </c>
      <c r="C607" s="244">
        <v>0</v>
      </c>
      <c r="D607" s="244"/>
      <c r="E607" s="293">
        <f t="shared" si="48"/>
        <v>0</v>
      </c>
    </row>
    <row r="608" spans="1:5">
      <c r="A608" s="243">
        <v>2080805</v>
      </c>
      <c r="B608" s="243" t="s">
        <v>495</v>
      </c>
      <c r="C608" s="244">
        <v>0</v>
      </c>
      <c r="D608" s="244"/>
      <c r="E608" s="293">
        <f t="shared" si="48"/>
        <v>0</v>
      </c>
    </row>
    <row r="609" spans="1:5">
      <c r="A609" s="243">
        <v>2080806</v>
      </c>
      <c r="B609" s="243" t="s">
        <v>496</v>
      </c>
      <c r="C609" s="244">
        <v>0</v>
      </c>
      <c r="D609" s="244"/>
      <c r="E609" s="293">
        <f t="shared" si="48"/>
        <v>0</v>
      </c>
    </row>
    <row r="610" spans="1:5">
      <c r="A610" s="243">
        <v>2080899</v>
      </c>
      <c r="B610" s="243" t="s">
        <v>497</v>
      </c>
      <c r="C610" s="244">
        <v>809</v>
      </c>
      <c r="D610" s="244"/>
      <c r="E610" s="293">
        <f t="shared" si="48"/>
        <v>0</v>
      </c>
    </row>
    <row r="611" spans="1:5">
      <c r="A611" s="241">
        <v>20809</v>
      </c>
      <c r="B611" s="241" t="s">
        <v>498</v>
      </c>
      <c r="C611" s="242">
        <f>SUM(C612:C617)</f>
        <v>447</v>
      </c>
      <c r="D611" s="242">
        <f>SUM(D612:D617)</f>
        <v>96</v>
      </c>
      <c r="E611" s="292">
        <f t="shared" si="48"/>
        <v>0.214765100671141</v>
      </c>
    </row>
    <row r="612" spans="1:5">
      <c r="A612" s="243">
        <v>2080901</v>
      </c>
      <c r="B612" s="243" t="s">
        <v>499</v>
      </c>
      <c r="C612" s="244">
        <v>149</v>
      </c>
      <c r="D612" s="244">
        <v>40</v>
      </c>
      <c r="E612" s="293">
        <f t="shared" ref="E612:E618" si="49">IFERROR(D612/C612,0)</f>
        <v>0.268456375838926</v>
      </c>
    </row>
    <row r="613" spans="1:5">
      <c r="A613" s="243">
        <v>2080902</v>
      </c>
      <c r="B613" s="243" t="s">
        <v>500</v>
      </c>
      <c r="C613" s="244">
        <v>75</v>
      </c>
      <c r="D613" s="244"/>
      <c r="E613" s="293">
        <f t="shared" si="49"/>
        <v>0</v>
      </c>
    </row>
    <row r="614" spans="1:5">
      <c r="A614" s="243">
        <v>2080903</v>
      </c>
      <c r="B614" s="243" t="s">
        <v>501</v>
      </c>
      <c r="C614" s="244">
        <v>17</v>
      </c>
      <c r="D614" s="244"/>
      <c r="E614" s="293">
        <f t="shared" si="49"/>
        <v>0</v>
      </c>
    </row>
    <row r="615" spans="1:5">
      <c r="A615" s="243">
        <v>2080904</v>
      </c>
      <c r="B615" s="243" t="s">
        <v>502</v>
      </c>
      <c r="C615" s="244">
        <v>0</v>
      </c>
      <c r="D615" s="244"/>
      <c r="E615" s="293">
        <f t="shared" si="49"/>
        <v>0</v>
      </c>
    </row>
    <row r="616" spans="1:5">
      <c r="A616" s="243">
        <v>2080905</v>
      </c>
      <c r="B616" s="243" t="s">
        <v>503</v>
      </c>
      <c r="C616" s="244">
        <v>5</v>
      </c>
      <c r="D616" s="244"/>
      <c r="E616" s="293">
        <f t="shared" si="49"/>
        <v>0</v>
      </c>
    </row>
    <row r="617" spans="1:5">
      <c r="A617" s="243">
        <v>2080999</v>
      </c>
      <c r="B617" s="243" t="s">
        <v>504</v>
      </c>
      <c r="C617" s="244">
        <v>201</v>
      </c>
      <c r="D617" s="244">
        <v>56</v>
      </c>
      <c r="E617" s="293">
        <f t="shared" si="49"/>
        <v>0.278606965174129</v>
      </c>
    </row>
    <row r="618" spans="1:5">
      <c r="A618" s="241">
        <v>20810</v>
      </c>
      <c r="B618" s="241" t="s">
        <v>505</v>
      </c>
      <c r="C618" s="242">
        <f>SUM(C619:C625)</f>
        <v>1</v>
      </c>
      <c r="D618" s="242">
        <f>SUM(D619:D625)</f>
        <v>0</v>
      </c>
      <c r="E618" s="292">
        <f t="shared" si="49"/>
        <v>0</v>
      </c>
    </row>
    <row r="619" spans="1:5">
      <c r="A619" s="243">
        <v>2081001</v>
      </c>
      <c r="B619" s="243" t="s">
        <v>506</v>
      </c>
      <c r="C619" s="244">
        <v>0</v>
      </c>
      <c r="D619" s="244"/>
      <c r="E619" s="293">
        <f t="shared" ref="E619:E626" si="50">IFERROR(D619/C619,0)</f>
        <v>0</v>
      </c>
    </row>
    <row r="620" spans="1:5">
      <c r="A620" s="243">
        <v>2081002</v>
      </c>
      <c r="B620" s="243" t="s">
        <v>507</v>
      </c>
      <c r="C620" s="244">
        <v>1</v>
      </c>
      <c r="D620" s="244"/>
      <c r="E620" s="293">
        <f t="shared" si="50"/>
        <v>0</v>
      </c>
    </row>
    <row r="621" spans="1:5">
      <c r="A621" s="243">
        <v>2081003</v>
      </c>
      <c r="B621" s="243" t="s">
        <v>508</v>
      </c>
      <c r="C621" s="244">
        <v>0</v>
      </c>
      <c r="D621" s="244"/>
      <c r="E621" s="293">
        <f t="shared" si="50"/>
        <v>0</v>
      </c>
    </row>
    <row r="622" spans="1:5">
      <c r="A622" s="243">
        <v>2081004</v>
      </c>
      <c r="B622" s="243" t="s">
        <v>509</v>
      </c>
      <c r="C622" s="244">
        <v>0</v>
      </c>
      <c r="D622" s="244"/>
      <c r="E622" s="293">
        <f t="shared" si="50"/>
        <v>0</v>
      </c>
    </row>
    <row r="623" spans="1:5">
      <c r="A623" s="243">
        <v>2081005</v>
      </c>
      <c r="B623" s="243" t="s">
        <v>510</v>
      </c>
      <c r="C623" s="244">
        <v>0</v>
      </c>
      <c r="D623" s="244"/>
      <c r="E623" s="293">
        <f t="shared" si="50"/>
        <v>0</v>
      </c>
    </row>
    <row r="624" spans="1:5">
      <c r="A624" s="243">
        <v>2081006</v>
      </c>
      <c r="B624" s="243" t="s">
        <v>511</v>
      </c>
      <c r="C624" s="244">
        <v>0</v>
      </c>
      <c r="D624" s="244"/>
      <c r="E624" s="293">
        <f t="shared" si="50"/>
        <v>0</v>
      </c>
    </row>
    <row r="625" spans="1:5">
      <c r="A625" s="243">
        <v>2081099</v>
      </c>
      <c r="B625" s="243" t="s">
        <v>512</v>
      </c>
      <c r="C625" s="244">
        <v>0</v>
      </c>
      <c r="D625" s="244"/>
      <c r="E625" s="293">
        <f t="shared" si="50"/>
        <v>0</v>
      </c>
    </row>
    <row r="626" spans="1:5">
      <c r="A626" s="241">
        <v>20811</v>
      </c>
      <c r="B626" s="241" t="s">
        <v>513</v>
      </c>
      <c r="C626" s="242">
        <f>SUM(C627:C634)</f>
        <v>258</v>
      </c>
      <c r="D626" s="242">
        <f>SUM(D627:D634)</f>
        <v>529</v>
      </c>
      <c r="E626" s="292">
        <f t="shared" si="50"/>
        <v>2.05038759689922</v>
      </c>
    </row>
    <row r="627" spans="1:5">
      <c r="A627" s="243">
        <v>2081101</v>
      </c>
      <c r="B627" s="243" t="s">
        <v>77</v>
      </c>
      <c r="C627" s="244">
        <v>0</v>
      </c>
      <c r="D627" s="244"/>
      <c r="E627" s="293">
        <f t="shared" ref="E627:E663" si="51">IFERROR(D627/C627,0)</f>
        <v>0</v>
      </c>
    </row>
    <row r="628" spans="1:5">
      <c r="A628" s="243">
        <v>2081102</v>
      </c>
      <c r="B628" s="243" t="s">
        <v>78</v>
      </c>
      <c r="C628" s="244">
        <v>0</v>
      </c>
      <c r="D628" s="244"/>
      <c r="E628" s="293">
        <f t="shared" si="51"/>
        <v>0</v>
      </c>
    </row>
    <row r="629" spans="1:5">
      <c r="A629" s="243">
        <v>2081103</v>
      </c>
      <c r="B629" s="243" t="s">
        <v>79</v>
      </c>
      <c r="C629" s="244">
        <v>0</v>
      </c>
      <c r="D629" s="244"/>
      <c r="E629" s="293">
        <f t="shared" si="51"/>
        <v>0</v>
      </c>
    </row>
    <row r="630" spans="1:5">
      <c r="A630" s="243">
        <v>2081104</v>
      </c>
      <c r="B630" s="243" t="s">
        <v>514</v>
      </c>
      <c r="C630" s="244">
        <v>60</v>
      </c>
      <c r="D630" s="244">
        <v>65</v>
      </c>
      <c r="E630" s="293">
        <f t="shared" si="51"/>
        <v>1.08333333333333</v>
      </c>
    </row>
    <row r="631" spans="1:5">
      <c r="A631" s="243">
        <v>2081105</v>
      </c>
      <c r="B631" s="243" t="s">
        <v>515</v>
      </c>
      <c r="C631" s="244">
        <v>25</v>
      </c>
      <c r="D631" s="244">
        <v>55</v>
      </c>
      <c r="E631" s="293">
        <f t="shared" si="51"/>
        <v>2.2</v>
      </c>
    </row>
    <row r="632" spans="1:5">
      <c r="A632" s="243">
        <v>2081106</v>
      </c>
      <c r="B632" s="243" t="s">
        <v>516</v>
      </c>
      <c r="C632" s="244">
        <v>0</v>
      </c>
      <c r="D632" s="244"/>
      <c r="E632" s="293">
        <f t="shared" si="51"/>
        <v>0</v>
      </c>
    </row>
    <row r="633" spans="1:5">
      <c r="A633" s="243">
        <v>2081107</v>
      </c>
      <c r="B633" s="243" t="s">
        <v>517</v>
      </c>
      <c r="C633" s="244">
        <v>132</v>
      </c>
      <c r="D633" s="244">
        <v>209</v>
      </c>
      <c r="E633" s="293">
        <f t="shared" si="51"/>
        <v>1.58333333333333</v>
      </c>
    </row>
    <row r="634" spans="1:5">
      <c r="A634" s="243">
        <v>2081199</v>
      </c>
      <c r="B634" s="243" t="s">
        <v>518</v>
      </c>
      <c r="C634" s="244">
        <v>41</v>
      </c>
      <c r="D634" s="244">
        <v>200</v>
      </c>
      <c r="E634" s="293">
        <f t="shared" si="51"/>
        <v>4.8780487804878</v>
      </c>
    </row>
    <row r="635" spans="1:5">
      <c r="A635" s="241">
        <v>20816</v>
      </c>
      <c r="B635" s="241" t="s">
        <v>519</v>
      </c>
      <c r="C635" s="242">
        <f>SUM(C636:C639)</f>
        <v>0</v>
      </c>
      <c r="D635" s="242">
        <f>SUM(D636:D639)</f>
        <v>0</v>
      </c>
      <c r="E635" s="292">
        <f t="shared" si="51"/>
        <v>0</v>
      </c>
    </row>
    <row r="636" spans="1:5">
      <c r="A636" s="243">
        <v>2081601</v>
      </c>
      <c r="B636" s="243" t="s">
        <v>77</v>
      </c>
      <c r="C636" s="244">
        <v>0</v>
      </c>
      <c r="D636" s="244"/>
      <c r="E636" s="293">
        <f t="shared" si="51"/>
        <v>0</v>
      </c>
    </row>
    <row r="637" spans="1:5">
      <c r="A637" s="243">
        <v>2081602</v>
      </c>
      <c r="B637" s="243" t="s">
        <v>78</v>
      </c>
      <c r="C637" s="244">
        <v>0</v>
      </c>
      <c r="D637" s="244"/>
      <c r="E637" s="293">
        <f t="shared" si="51"/>
        <v>0</v>
      </c>
    </row>
    <row r="638" spans="1:5">
      <c r="A638" s="243">
        <v>2081603</v>
      </c>
      <c r="B638" s="243" t="s">
        <v>79</v>
      </c>
      <c r="C638" s="244">
        <v>0</v>
      </c>
      <c r="D638" s="244"/>
      <c r="E638" s="293">
        <f t="shared" si="51"/>
        <v>0</v>
      </c>
    </row>
    <row r="639" spans="1:5">
      <c r="A639" s="243">
        <v>2081699</v>
      </c>
      <c r="B639" s="243" t="s">
        <v>520</v>
      </c>
      <c r="C639" s="244">
        <v>0</v>
      </c>
      <c r="D639" s="244"/>
      <c r="E639" s="293">
        <f t="shared" si="51"/>
        <v>0</v>
      </c>
    </row>
    <row r="640" spans="1:5">
      <c r="A640" s="241">
        <v>20819</v>
      </c>
      <c r="B640" s="241" t="s">
        <v>521</v>
      </c>
      <c r="C640" s="242">
        <f>SUM(C641:C642)</f>
        <v>1396</v>
      </c>
      <c r="D640" s="242">
        <f>SUM(D641:D642)</f>
        <v>620</v>
      </c>
      <c r="E640" s="292">
        <f t="shared" si="51"/>
        <v>0.444126074498567</v>
      </c>
    </row>
    <row r="641" spans="1:5">
      <c r="A641" s="243">
        <v>2081901</v>
      </c>
      <c r="B641" s="243" t="s">
        <v>522</v>
      </c>
      <c r="C641" s="244">
        <v>44</v>
      </c>
      <c r="D641" s="244">
        <v>133</v>
      </c>
      <c r="E641" s="293">
        <f t="shared" si="51"/>
        <v>3.02272727272727</v>
      </c>
    </row>
    <row r="642" spans="1:5">
      <c r="A642" s="243">
        <v>2081902</v>
      </c>
      <c r="B642" s="243" t="s">
        <v>523</v>
      </c>
      <c r="C642" s="244">
        <v>1352</v>
      </c>
      <c r="D642" s="244">
        <v>487</v>
      </c>
      <c r="E642" s="293">
        <f t="shared" si="51"/>
        <v>0.360207100591716</v>
      </c>
    </row>
    <row r="643" spans="1:5">
      <c r="A643" s="241">
        <v>20820</v>
      </c>
      <c r="B643" s="241" t="s">
        <v>524</v>
      </c>
      <c r="C643" s="242">
        <f>SUM(C644:C645)</f>
        <v>0</v>
      </c>
      <c r="D643" s="242">
        <f>SUM(D644:D645)</f>
        <v>0</v>
      </c>
      <c r="E643" s="292">
        <f t="shared" si="51"/>
        <v>0</v>
      </c>
    </row>
    <row r="644" spans="1:5">
      <c r="A644" s="243">
        <v>2082001</v>
      </c>
      <c r="B644" s="243" t="s">
        <v>525</v>
      </c>
      <c r="C644" s="244">
        <v>0</v>
      </c>
      <c r="D644" s="244"/>
      <c r="E644" s="293">
        <f t="shared" si="51"/>
        <v>0</v>
      </c>
    </row>
    <row r="645" spans="1:5">
      <c r="A645" s="243">
        <v>2082002</v>
      </c>
      <c r="B645" s="243" t="s">
        <v>526</v>
      </c>
      <c r="C645" s="244">
        <v>0</v>
      </c>
      <c r="D645" s="244"/>
      <c r="E645" s="293">
        <f t="shared" si="51"/>
        <v>0</v>
      </c>
    </row>
    <row r="646" spans="1:5">
      <c r="A646" s="241">
        <v>20821</v>
      </c>
      <c r="B646" s="241" t="s">
        <v>527</v>
      </c>
      <c r="C646" s="242">
        <f>SUM(C647:C648)</f>
        <v>287</v>
      </c>
      <c r="D646" s="242">
        <f>SUM(D647:D648)</f>
        <v>0</v>
      </c>
      <c r="E646" s="292">
        <f t="shared" si="51"/>
        <v>0</v>
      </c>
    </row>
    <row r="647" spans="1:5">
      <c r="A647" s="243">
        <v>2082101</v>
      </c>
      <c r="B647" s="243" t="s">
        <v>528</v>
      </c>
      <c r="C647" s="244">
        <v>0</v>
      </c>
      <c r="D647" s="244"/>
      <c r="E647" s="293">
        <f t="shared" si="51"/>
        <v>0</v>
      </c>
    </row>
    <row r="648" spans="1:5">
      <c r="A648" s="243">
        <v>2082102</v>
      </c>
      <c r="B648" s="243" t="s">
        <v>529</v>
      </c>
      <c r="C648" s="244">
        <v>287</v>
      </c>
      <c r="D648" s="244"/>
      <c r="E648" s="293">
        <f t="shared" si="51"/>
        <v>0</v>
      </c>
    </row>
    <row r="649" spans="1:5">
      <c r="A649" s="241">
        <v>20824</v>
      </c>
      <c r="B649" s="241" t="s">
        <v>530</v>
      </c>
      <c r="C649" s="242">
        <f>SUM(C650:C651)</f>
        <v>0</v>
      </c>
      <c r="D649" s="242">
        <f>SUM(D650:D651)</f>
        <v>0</v>
      </c>
      <c r="E649" s="292">
        <f t="shared" si="51"/>
        <v>0</v>
      </c>
    </row>
    <row r="650" spans="1:5">
      <c r="A650" s="243">
        <v>2082401</v>
      </c>
      <c r="B650" s="243" t="s">
        <v>531</v>
      </c>
      <c r="C650" s="244">
        <v>0</v>
      </c>
      <c r="D650" s="244"/>
      <c r="E650" s="293">
        <f t="shared" si="51"/>
        <v>0</v>
      </c>
    </row>
    <row r="651" spans="1:5">
      <c r="A651" s="243">
        <v>2082402</v>
      </c>
      <c r="B651" s="243" t="s">
        <v>532</v>
      </c>
      <c r="C651" s="244">
        <v>0</v>
      </c>
      <c r="D651" s="244"/>
      <c r="E651" s="293">
        <f t="shared" si="51"/>
        <v>0</v>
      </c>
    </row>
    <row r="652" spans="1:5">
      <c r="A652" s="241">
        <v>20825</v>
      </c>
      <c r="B652" s="241" t="s">
        <v>533</v>
      </c>
      <c r="C652" s="242">
        <f>SUM(C653:C654)</f>
        <v>10</v>
      </c>
      <c r="D652" s="242">
        <f>SUM(D653:D654)</f>
        <v>0</v>
      </c>
      <c r="E652" s="292">
        <f t="shared" si="51"/>
        <v>0</v>
      </c>
    </row>
    <row r="653" spans="1:5">
      <c r="A653" s="243">
        <v>2082501</v>
      </c>
      <c r="B653" s="243" t="s">
        <v>534</v>
      </c>
      <c r="C653" s="244">
        <v>0</v>
      </c>
      <c r="D653" s="244"/>
      <c r="E653" s="293">
        <f t="shared" si="51"/>
        <v>0</v>
      </c>
    </row>
    <row r="654" spans="1:5">
      <c r="A654" s="243">
        <v>2082502</v>
      </c>
      <c r="B654" s="243" t="s">
        <v>535</v>
      </c>
      <c r="C654" s="244">
        <v>10</v>
      </c>
      <c r="D654" s="244"/>
      <c r="E654" s="293">
        <f t="shared" si="51"/>
        <v>0</v>
      </c>
    </row>
    <row r="655" spans="1:5">
      <c r="A655" s="241">
        <v>20826</v>
      </c>
      <c r="B655" s="241" t="s">
        <v>536</v>
      </c>
      <c r="C655" s="242">
        <f>SUM(C656:C658)</f>
        <v>1722</v>
      </c>
      <c r="D655" s="242">
        <f>SUM(D656:D658)</f>
        <v>3018</v>
      </c>
      <c r="E655" s="292">
        <f t="shared" si="51"/>
        <v>1.75261324041812</v>
      </c>
    </row>
    <row r="656" spans="1:5">
      <c r="A656" s="243">
        <v>2082601</v>
      </c>
      <c r="B656" s="243" t="s">
        <v>537</v>
      </c>
      <c r="C656" s="244">
        <v>0</v>
      </c>
      <c r="D656" s="244">
        <v>80</v>
      </c>
      <c r="E656" s="293">
        <f t="shared" si="51"/>
        <v>0</v>
      </c>
    </row>
    <row r="657" spans="1:5">
      <c r="A657" s="243">
        <v>2082602</v>
      </c>
      <c r="B657" s="243" t="s">
        <v>538</v>
      </c>
      <c r="C657" s="244">
        <v>1722</v>
      </c>
      <c r="D657" s="244">
        <v>2938</v>
      </c>
      <c r="E657" s="293">
        <f t="shared" si="51"/>
        <v>1.7061556329849</v>
      </c>
    </row>
    <row r="658" spans="1:5">
      <c r="A658" s="243">
        <v>2082699</v>
      </c>
      <c r="B658" s="243" t="s">
        <v>539</v>
      </c>
      <c r="C658" s="244">
        <v>0</v>
      </c>
      <c r="D658" s="244"/>
      <c r="E658" s="293">
        <f t="shared" si="51"/>
        <v>0</v>
      </c>
    </row>
    <row r="659" spans="1:5">
      <c r="A659" s="241">
        <v>20827</v>
      </c>
      <c r="B659" s="241" t="s">
        <v>540</v>
      </c>
      <c r="C659" s="242">
        <f>SUM(C660:C662)</f>
        <v>444</v>
      </c>
      <c r="D659" s="242">
        <f>SUM(D660:D662)</f>
        <v>0</v>
      </c>
      <c r="E659" s="292">
        <f t="shared" si="51"/>
        <v>0</v>
      </c>
    </row>
    <row r="660" spans="1:5">
      <c r="A660" s="243">
        <v>2082701</v>
      </c>
      <c r="B660" s="243" t="s">
        <v>541</v>
      </c>
      <c r="C660" s="244">
        <v>76</v>
      </c>
      <c r="D660" s="244"/>
      <c r="E660" s="293">
        <f t="shared" si="51"/>
        <v>0</v>
      </c>
    </row>
    <row r="661" spans="1:5">
      <c r="A661" s="243">
        <v>2082702</v>
      </c>
      <c r="B661" s="243" t="s">
        <v>542</v>
      </c>
      <c r="C661" s="244">
        <v>190</v>
      </c>
      <c r="D661" s="244"/>
      <c r="E661" s="293">
        <f t="shared" si="51"/>
        <v>0</v>
      </c>
    </row>
    <row r="662" spans="1:5">
      <c r="A662" s="243">
        <v>2082799</v>
      </c>
      <c r="B662" s="243" t="s">
        <v>543</v>
      </c>
      <c r="C662" s="244">
        <v>178</v>
      </c>
      <c r="D662" s="244"/>
      <c r="E662" s="293">
        <f t="shared" si="51"/>
        <v>0</v>
      </c>
    </row>
    <row r="663" spans="1:5">
      <c r="A663" s="241">
        <v>20828</v>
      </c>
      <c r="B663" s="241" t="s">
        <v>544</v>
      </c>
      <c r="C663" s="242">
        <f>SUM(C664:C670)</f>
        <v>0</v>
      </c>
      <c r="D663" s="242">
        <f>SUM(D664:D670)</f>
        <v>121</v>
      </c>
      <c r="E663" s="292">
        <f t="shared" si="51"/>
        <v>0</v>
      </c>
    </row>
    <row r="664" spans="1:5">
      <c r="A664" s="243">
        <v>2082801</v>
      </c>
      <c r="B664" s="243" t="s">
        <v>77</v>
      </c>
      <c r="C664" s="244">
        <v>0</v>
      </c>
      <c r="D664" s="244">
        <v>121</v>
      </c>
      <c r="E664" s="293">
        <f t="shared" ref="E664:E675" si="52">IFERROR(D664/C664,0)</f>
        <v>0</v>
      </c>
    </row>
    <row r="665" spans="1:5">
      <c r="A665" s="243">
        <v>2082802</v>
      </c>
      <c r="B665" s="243" t="s">
        <v>78</v>
      </c>
      <c r="C665" s="244">
        <v>0</v>
      </c>
      <c r="D665" s="244"/>
      <c r="E665" s="293">
        <f t="shared" si="52"/>
        <v>0</v>
      </c>
    </row>
    <row r="666" spans="1:5">
      <c r="A666" s="243">
        <v>2082803</v>
      </c>
      <c r="B666" s="243" t="s">
        <v>79</v>
      </c>
      <c r="C666" s="244">
        <v>0</v>
      </c>
      <c r="D666" s="244"/>
      <c r="E666" s="293">
        <f t="shared" si="52"/>
        <v>0</v>
      </c>
    </row>
    <row r="667" spans="1:5">
      <c r="A667" s="243">
        <v>2082804</v>
      </c>
      <c r="B667" s="243" t="s">
        <v>545</v>
      </c>
      <c r="C667" s="244">
        <v>0</v>
      </c>
      <c r="D667" s="244"/>
      <c r="E667" s="293">
        <f t="shared" si="52"/>
        <v>0</v>
      </c>
    </row>
    <row r="668" spans="1:5">
      <c r="A668" s="243">
        <v>2082805</v>
      </c>
      <c r="B668" s="243" t="s">
        <v>546</v>
      </c>
      <c r="C668" s="244">
        <v>0</v>
      </c>
      <c r="D668" s="244"/>
      <c r="E668" s="293">
        <f t="shared" si="52"/>
        <v>0</v>
      </c>
    </row>
    <row r="669" spans="1:5">
      <c r="A669" s="243">
        <v>2082850</v>
      </c>
      <c r="B669" s="243" t="s">
        <v>86</v>
      </c>
      <c r="C669" s="244">
        <v>0</v>
      </c>
      <c r="D669" s="244"/>
      <c r="E669" s="293">
        <f t="shared" si="52"/>
        <v>0</v>
      </c>
    </row>
    <row r="670" spans="1:5">
      <c r="A670" s="243">
        <v>2082899</v>
      </c>
      <c r="B670" s="243" t="s">
        <v>547</v>
      </c>
      <c r="C670" s="244">
        <v>0</v>
      </c>
      <c r="D670" s="244"/>
      <c r="E670" s="293">
        <f t="shared" si="52"/>
        <v>0</v>
      </c>
    </row>
    <row r="671" spans="1:5">
      <c r="A671" s="241">
        <v>20830</v>
      </c>
      <c r="B671" s="241" t="s">
        <v>548</v>
      </c>
      <c r="C671" s="242">
        <f>SUM(C672:C673)</f>
        <v>0</v>
      </c>
      <c r="D671" s="242">
        <f>SUM(D672:D673)</f>
        <v>0</v>
      </c>
      <c r="E671" s="292">
        <f t="shared" si="52"/>
        <v>0</v>
      </c>
    </row>
    <row r="672" spans="1:5">
      <c r="A672" s="243">
        <v>2083001</v>
      </c>
      <c r="B672" s="243" t="s">
        <v>549</v>
      </c>
      <c r="C672" s="244">
        <v>0</v>
      </c>
      <c r="D672" s="244"/>
      <c r="E672" s="293">
        <f t="shared" si="52"/>
        <v>0</v>
      </c>
    </row>
    <row r="673" spans="1:5">
      <c r="A673" s="243">
        <v>2083099</v>
      </c>
      <c r="B673" s="243" t="s">
        <v>550</v>
      </c>
      <c r="C673" s="244">
        <v>0</v>
      </c>
      <c r="D673" s="244"/>
      <c r="E673" s="293">
        <f t="shared" si="52"/>
        <v>0</v>
      </c>
    </row>
    <row r="674" spans="1:5">
      <c r="A674" s="241">
        <v>20899</v>
      </c>
      <c r="B674" s="241" t="s">
        <v>551</v>
      </c>
      <c r="C674" s="242">
        <f>SUM(C675)</f>
        <v>1516</v>
      </c>
      <c r="D674" s="242">
        <f>SUM(D675)</f>
        <v>295</v>
      </c>
      <c r="E674" s="292">
        <f t="shared" si="52"/>
        <v>0.194591029023747</v>
      </c>
    </row>
    <row r="675" spans="1:5">
      <c r="A675" s="243">
        <v>2089999</v>
      </c>
      <c r="B675" s="243" t="s">
        <v>552</v>
      </c>
      <c r="C675" s="244">
        <v>1516</v>
      </c>
      <c r="D675" s="244">
        <v>295</v>
      </c>
      <c r="E675" s="293">
        <f t="shared" si="52"/>
        <v>0.194591029023747</v>
      </c>
    </row>
    <row r="676" spans="1:5">
      <c r="A676" s="239">
        <v>210</v>
      </c>
      <c r="B676" s="239" t="s">
        <v>553</v>
      </c>
      <c r="C676" s="240">
        <f>C677+C682+C696+C700+C712+C715+C719+C724+C728+C732+C735+C744+C746</f>
        <v>7683</v>
      </c>
      <c r="D676" s="240">
        <f>D677+D682+D696+D700+D712+D715+D719+D724+D728+D732+D735+D744+D746</f>
        <v>6317</v>
      </c>
      <c r="E676" s="291">
        <f>IFERROR(D676/C676,)</f>
        <v>0.822204867890147</v>
      </c>
    </row>
    <row r="677" spans="1:5">
      <c r="A677" s="241">
        <v>21001</v>
      </c>
      <c r="B677" s="241" t="s">
        <v>554</v>
      </c>
      <c r="C677" s="242">
        <f>SUM(C678:C681)</f>
        <v>1162</v>
      </c>
      <c r="D677" s="242">
        <f>SUM(D678:D681)</f>
        <v>1012</v>
      </c>
      <c r="E677" s="292">
        <f t="shared" ref="E677:E682" si="53">IFERROR(D677/C677,0)</f>
        <v>0.870912220309811</v>
      </c>
    </row>
    <row r="678" spans="1:5">
      <c r="A678" s="243">
        <v>2100101</v>
      </c>
      <c r="B678" s="243" t="s">
        <v>77</v>
      </c>
      <c r="C678" s="244">
        <v>988</v>
      </c>
      <c r="D678" s="244">
        <v>882</v>
      </c>
      <c r="E678" s="293">
        <f t="shared" si="53"/>
        <v>0.892712550607287</v>
      </c>
    </row>
    <row r="679" spans="1:5">
      <c r="A679" s="243">
        <v>2100102</v>
      </c>
      <c r="B679" s="243" t="s">
        <v>78</v>
      </c>
      <c r="C679" s="244">
        <v>105</v>
      </c>
      <c r="D679" s="244">
        <v>130</v>
      </c>
      <c r="E679" s="293">
        <f t="shared" si="53"/>
        <v>1.23809523809524</v>
      </c>
    </row>
    <row r="680" spans="1:5">
      <c r="A680" s="243">
        <v>2100103</v>
      </c>
      <c r="B680" s="243" t="s">
        <v>79</v>
      </c>
      <c r="C680" s="244">
        <v>0</v>
      </c>
      <c r="D680" s="244"/>
      <c r="E680" s="293">
        <f t="shared" si="53"/>
        <v>0</v>
      </c>
    </row>
    <row r="681" spans="1:5">
      <c r="A681" s="243">
        <v>2100199</v>
      </c>
      <c r="B681" s="243" t="s">
        <v>555</v>
      </c>
      <c r="C681" s="244">
        <v>69</v>
      </c>
      <c r="D681" s="244"/>
      <c r="E681" s="293">
        <f t="shared" si="53"/>
        <v>0</v>
      </c>
    </row>
    <row r="682" spans="1:5">
      <c r="A682" s="241">
        <v>21002</v>
      </c>
      <c r="B682" s="241" t="s">
        <v>556</v>
      </c>
      <c r="C682" s="242">
        <f>SUM(C683:C695)</f>
        <v>325</v>
      </c>
      <c r="D682" s="242">
        <f>SUM(D683:D695)</f>
        <v>78</v>
      </c>
      <c r="E682" s="292">
        <f t="shared" si="53"/>
        <v>0.24</v>
      </c>
    </row>
    <row r="683" spans="1:5">
      <c r="A683" s="243">
        <v>2100201</v>
      </c>
      <c r="B683" s="243" t="s">
        <v>557</v>
      </c>
      <c r="C683" s="244">
        <v>55</v>
      </c>
      <c r="D683" s="244">
        <v>70</v>
      </c>
      <c r="E683" s="293">
        <f t="shared" ref="E683:E700" si="54">IFERROR(D683/C683,0)</f>
        <v>1.27272727272727</v>
      </c>
    </row>
    <row r="684" spans="1:5">
      <c r="A684" s="243">
        <v>2100202</v>
      </c>
      <c r="B684" s="243" t="s">
        <v>558</v>
      </c>
      <c r="C684" s="244">
        <v>37</v>
      </c>
      <c r="D684" s="244">
        <v>8</v>
      </c>
      <c r="E684" s="293">
        <f t="shared" si="54"/>
        <v>0.216216216216216</v>
      </c>
    </row>
    <row r="685" spans="1:5">
      <c r="A685" s="243">
        <v>2100203</v>
      </c>
      <c r="B685" s="243" t="s">
        <v>559</v>
      </c>
      <c r="C685" s="244">
        <v>0</v>
      </c>
      <c r="D685" s="244"/>
      <c r="E685" s="293">
        <f t="shared" si="54"/>
        <v>0</v>
      </c>
    </row>
    <row r="686" spans="1:5">
      <c r="A686" s="243">
        <v>2100204</v>
      </c>
      <c r="B686" s="243" t="s">
        <v>560</v>
      </c>
      <c r="C686" s="244">
        <v>0</v>
      </c>
      <c r="D686" s="244"/>
      <c r="E686" s="293">
        <f t="shared" si="54"/>
        <v>0</v>
      </c>
    </row>
    <row r="687" spans="1:5">
      <c r="A687" s="243">
        <v>2100205</v>
      </c>
      <c r="B687" s="243" t="s">
        <v>561</v>
      </c>
      <c r="C687" s="244">
        <v>0</v>
      </c>
      <c r="D687" s="244"/>
      <c r="E687" s="293">
        <f t="shared" si="54"/>
        <v>0</v>
      </c>
    </row>
    <row r="688" spans="1:5">
      <c r="A688" s="243">
        <v>2100206</v>
      </c>
      <c r="B688" s="243" t="s">
        <v>562</v>
      </c>
      <c r="C688" s="244">
        <v>80</v>
      </c>
      <c r="D688" s="244"/>
      <c r="E688" s="293">
        <f t="shared" si="54"/>
        <v>0</v>
      </c>
    </row>
    <row r="689" spans="1:5">
      <c r="A689" s="243">
        <v>2100207</v>
      </c>
      <c r="B689" s="243" t="s">
        <v>563</v>
      </c>
      <c r="C689" s="244">
        <v>0</v>
      </c>
      <c r="D689" s="244"/>
      <c r="E689" s="293">
        <f t="shared" si="54"/>
        <v>0</v>
      </c>
    </row>
    <row r="690" spans="1:5">
      <c r="A690" s="243">
        <v>2100208</v>
      </c>
      <c r="B690" s="243" t="s">
        <v>564</v>
      </c>
      <c r="C690" s="244">
        <v>6</v>
      </c>
      <c r="D690" s="244"/>
      <c r="E690" s="293">
        <f t="shared" si="54"/>
        <v>0</v>
      </c>
    </row>
    <row r="691" spans="1:5">
      <c r="A691" s="243">
        <v>2100209</v>
      </c>
      <c r="B691" s="243" t="s">
        <v>565</v>
      </c>
      <c r="C691" s="244">
        <v>0</v>
      </c>
      <c r="D691" s="244"/>
      <c r="E691" s="293">
        <f t="shared" si="54"/>
        <v>0</v>
      </c>
    </row>
    <row r="692" spans="1:5">
      <c r="A692" s="243">
        <v>2100210</v>
      </c>
      <c r="B692" s="243" t="s">
        <v>566</v>
      </c>
      <c r="C692" s="244">
        <v>0</v>
      </c>
      <c r="D692" s="244"/>
      <c r="E692" s="293">
        <f t="shared" si="54"/>
        <v>0</v>
      </c>
    </row>
    <row r="693" spans="1:5">
      <c r="A693" s="243">
        <v>2100211</v>
      </c>
      <c r="B693" s="243" t="s">
        <v>567</v>
      </c>
      <c r="C693" s="244">
        <v>0</v>
      </c>
      <c r="D693" s="244"/>
      <c r="E693" s="293">
        <f t="shared" si="54"/>
        <v>0</v>
      </c>
    </row>
    <row r="694" spans="1:5">
      <c r="A694" s="243">
        <v>2100212</v>
      </c>
      <c r="B694" s="243" t="s">
        <v>568</v>
      </c>
      <c r="C694" s="244">
        <v>0</v>
      </c>
      <c r="D694" s="244"/>
      <c r="E694" s="293">
        <f t="shared" si="54"/>
        <v>0</v>
      </c>
    </row>
    <row r="695" spans="1:5">
      <c r="A695" s="243">
        <v>2100299</v>
      </c>
      <c r="B695" s="243" t="s">
        <v>569</v>
      </c>
      <c r="C695" s="244">
        <v>147</v>
      </c>
      <c r="D695" s="244"/>
      <c r="E695" s="293">
        <f t="shared" si="54"/>
        <v>0</v>
      </c>
    </row>
    <row r="696" spans="1:5">
      <c r="A696" s="241">
        <v>21003</v>
      </c>
      <c r="B696" s="241" t="s">
        <v>570</v>
      </c>
      <c r="C696" s="242">
        <f>SUM(C697:C699)</f>
        <v>1019</v>
      </c>
      <c r="D696" s="242">
        <f>SUM(D697:D699)</f>
        <v>1046</v>
      </c>
      <c r="E696" s="292">
        <f t="shared" si="54"/>
        <v>1.02649656526006</v>
      </c>
    </row>
    <row r="697" spans="1:5">
      <c r="A697" s="243">
        <v>2100301</v>
      </c>
      <c r="B697" s="243" t="s">
        <v>571</v>
      </c>
      <c r="C697" s="244">
        <v>0</v>
      </c>
      <c r="D697" s="244"/>
      <c r="E697" s="293">
        <f t="shared" si="54"/>
        <v>0</v>
      </c>
    </row>
    <row r="698" spans="1:5">
      <c r="A698" s="243">
        <v>2100302</v>
      </c>
      <c r="B698" s="243" t="s">
        <v>572</v>
      </c>
      <c r="C698" s="244">
        <v>815</v>
      </c>
      <c r="D698" s="244">
        <v>860</v>
      </c>
      <c r="E698" s="293">
        <f t="shared" si="54"/>
        <v>1.05521472392638</v>
      </c>
    </row>
    <row r="699" spans="1:5">
      <c r="A699" s="243">
        <v>2100399</v>
      </c>
      <c r="B699" s="243" t="s">
        <v>573</v>
      </c>
      <c r="C699" s="244">
        <v>204</v>
      </c>
      <c r="D699" s="244">
        <v>186</v>
      </c>
      <c r="E699" s="293">
        <f t="shared" si="54"/>
        <v>0.911764705882353</v>
      </c>
    </row>
    <row r="700" spans="1:5">
      <c r="A700" s="241">
        <v>21004</v>
      </c>
      <c r="B700" s="241" t="s">
        <v>574</v>
      </c>
      <c r="C700" s="242">
        <f>SUM(C701:C711)</f>
        <v>2701</v>
      </c>
      <c r="D700" s="242">
        <f>SUM(D701:D711)</f>
        <v>1567</v>
      </c>
      <c r="E700" s="292">
        <f t="shared" si="54"/>
        <v>0.580155497963717</v>
      </c>
    </row>
    <row r="701" spans="1:5">
      <c r="A701" s="243">
        <v>2100401</v>
      </c>
      <c r="B701" s="243" t="s">
        <v>575</v>
      </c>
      <c r="C701" s="244">
        <v>177</v>
      </c>
      <c r="D701" s="244">
        <v>231</v>
      </c>
      <c r="E701" s="293">
        <f t="shared" ref="E701:E735" si="55">IFERROR(D701/C701,0)</f>
        <v>1.30508474576271</v>
      </c>
    </row>
    <row r="702" spans="1:5">
      <c r="A702" s="243">
        <v>2100402</v>
      </c>
      <c r="B702" s="243" t="s">
        <v>576</v>
      </c>
      <c r="C702" s="244">
        <v>206</v>
      </c>
      <c r="D702" s="244">
        <v>152</v>
      </c>
      <c r="E702" s="293">
        <f t="shared" si="55"/>
        <v>0.737864077669903</v>
      </c>
    </row>
    <row r="703" spans="1:5">
      <c r="A703" s="243">
        <v>2100403</v>
      </c>
      <c r="B703" s="243" t="s">
        <v>577</v>
      </c>
      <c r="C703" s="244">
        <v>89</v>
      </c>
      <c r="D703" s="244">
        <v>109</v>
      </c>
      <c r="E703" s="293">
        <f t="shared" si="55"/>
        <v>1.2247191011236</v>
      </c>
    </row>
    <row r="704" spans="1:5">
      <c r="A704" s="243">
        <v>2100404</v>
      </c>
      <c r="B704" s="243" t="s">
        <v>578</v>
      </c>
      <c r="C704" s="244">
        <v>0</v>
      </c>
      <c r="D704" s="244"/>
      <c r="E704" s="293">
        <f t="shared" si="55"/>
        <v>0</v>
      </c>
    </row>
    <row r="705" spans="1:5">
      <c r="A705" s="243">
        <v>2100405</v>
      </c>
      <c r="B705" s="243" t="s">
        <v>579</v>
      </c>
      <c r="C705" s="244">
        <v>144</v>
      </c>
      <c r="D705" s="244">
        <v>192</v>
      </c>
      <c r="E705" s="293">
        <f t="shared" si="55"/>
        <v>1.33333333333333</v>
      </c>
    </row>
    <row r="706" spans="1:5">
      <c r="A706" s="243">
        <v>2100406</v>
      </c>
      <c r="B706" s="243" t="s">
        <v>580</v>
      </c>
      <c r="C706" s="244">
        <v>0</v>
      </c>
      <c r="D706" s="244"/>
      <c r="E706" s="293">
        <f t="shared" si="55"/>
        <v>0</v>
      </c>
    </row>
    <row r="707" spans="1:5">
      <c r="A707" s="243">
        <v>2100407</v>
      </c>
      <c r="B707" s="243" t="s">
        <v>581</v>
      </c>
      <c r="C707" s="244">
        <v>0</v>
      </c>
      <c r="D707" s="244"/>
      <c r="E707" s="293">
        <f t="shared" si="55"/>
        <v>0</v>
      </c>
    </row>
    <row r="708" spans="1:5">
      <c r="A708" s="243">
        <v>2100408</v>
      </c>
      <c r="B708" s="243" t="s">
        <v>582</v>
      </c>
      <c r="C708" s="244">
        <v>1407</v>
      </c>
      <c r="D708" s="244">
        <v>283</v>
      </c>
      <c r="E708" s="293">
        <f t="shared" si="55"/>
        <v>0.201137171286425</v>
      </c>
    </row>
    <row r="709" spans="1:5">
      <c r="A709" s="243">
        <v>2100409</v>
      </c>
      <c r="B709" s="243" t="s">
        <v>583</v>
      </c>
      <c r="C709" s="244">
        <v>123</v>
      </c>
      <c r="D709" s="244"/>
      <c r="E709" s="293">
        <f t="shared" si="55"/>
        <v>0</v>
      </c>
    </row>
    <row r="710" spans="1:5">
      <c r="A710" s="243">
        <v>2100410</v>
      </c>
      <c r="B710" s="243" t="s">
        <v>584</v>
      </c>
      <c r="C710" s="244">
        <v>444</v>
      </c>
      <c r="D710" s="244">
        <v>600</v>
      </c>
      <c r="E710" s="293">
        <f t="shared" si="55"/>
        <v>1.35135135135135</v>
      </c>
    </row>
    <row r="711" spans="1:5">
      <c r="A711" s="243">
        <v>2100499</v>
      </c>
      <c r="B711" s="243" t="s">
        <v>585</v>
      </c>
      <c r="C711" s="244">
        <v>111</v>
      </c>
      <c r="D711" s="244"/>
      <c r="E711" s="293">
        <f t="shared" si="55"/>
        <v>0</v>
      </c>
    </row>
    <row r="712" spans="1:5">
      <c r="A712" s="241">
        <v>21006</v>
      </c>
      <c r="B712" s="241" t="s">
        <v>586</v>
      </c>
      <c r="C712" s="242">
        <f>SUM(C713:C714)</f>
        <v>0</v>
      </c>
      <c r="D712" s="242">
        <f>SUM(D713:D714)</f>
        <v>0</v>
      </c>
      <c r="E712" s="292">
        <f t="shared" si="55"/>
        <v>0</v>
      </c>
    </row>
    <row r="713" spans="1:5">
      <c r="A713" s="243">
        <v>2100601</v>
      </c>
      <c r="B713" s="243" t="s">
        <v>587</v>
      </c>
      <c r="C713" s="244">
        <v>0</v>
      </c>
      <c r="D713" s="244"/>
      <c r="E713" s="293">
        <f t="shared" si="55"/>
        <v>0</v>
      </c>
    </row>
    <row r="714" spans="1:5">
      <c r="A714" s="243">
        <v>2100699</v>
      </c>
      <c r="B714" s="243" t="s">
        <v>588</v>
      </c>
      <c r="C714" s="244">
        <v>0</v>
      </c>
      <c r="D714" s="244"/>
      <c r="E714" s="293">
        <f t="shared" si="55"/>
        <v>0</v>
      </c>
    </row>
    <row r="715" spans="1:5">
      <c r="A715" s="241">
        <v>21007</v>
      </c>
      <c r="B715" s="241" t="s">
        <v>589</v>
      </c>
      <c r="C715" s="242">
        <f>SUM(C716:C718)</f>
        <v>244</v>
      </c>
      <c r="D715" s="242">
        <f>SUM(D716:D718)</f>
        <v>84</v>
      </c>
      <c r="E715" s="292">
        <f t="shared" si="55"/>
        <v>0.344262295081967</v>
      </c>
    </row>
    <row r="716" spans="1:5">
      <c r="A716" s="243">
        <v>2100716</v>
      </c>
      <c r="B716" s="243" t="s">
        <v>590</v>
      </c>
      <c r="C716" s="244">
        <v>0</v>
      </c>
      <c r="D716" s="244"/>
      <c r="E716" s="293">
        <f t="shared" si="55"/>
        <v>0</v>
      </c>
    </row>
    <row r="717" spans="1:5">
      <c r="A717" s="243">
        <v>2100717</v>
      </c>
      <c r="B717" s="243" t="s">
        <v>591</v>
      </c>
      <c r="C717" s="244">
        <v>244</v>
      </c>
      <c r="D717" s="244">
        <v>84</v>
      </c>
      <c r="E717" s="293">
        <f t="shared" si="55"/>
        <v>0.344262295081967</v>
      </c>
    </row>
    <row r="718" spans="1:5">
      <c r="A718" s="243">
        <v>2100799</v>
      </c>
      <c r="B718" s="243" t="s">
        <v>592</v>
      </c>
      <c r="C718" s="244">
        <v>0</v>
      </c>
      <c r="D718" s="244"/>
      <c r="E718" s="293">
        <f t="shared" si="55"/>
        <v>0</v>
      </c>
    </row>
    <row r="719" spans="1:5">
      <c r="A719" s="241">
        <v>21011</v>
      </c>
      <c r="B719" s="241" t="s">
        <v>593</v>
      </c>
      <c r="C719" s="242">
        <f>SUM(C720:C723)</f>
        <v>1329</v>
      </c>
      <c r="D719" s="242">
        <f>SUM(D720:D723)</f>
        <v>962</v>
      </c>
      <c r="E719" s="292">
        <f t="shared" si="55"/>
        <v>0.72385252069225</v>
      </c>
    </row>
    <row r="720" spans="1:5">
      <c r="A720" s="243">
        <v>2101101</v>
      </c>
      <c r="B720" s="243" t="s">
        <v>594</v>
      </c>
      <c r="C720" s="244">
        <v>478</v>
      </c>
      <c r="D720" s="244">
        <v>300</v>
      </c>
      <c r="E720" s="293">
        <f t="shared" si="55"/>
        <v>0.627615062761506</v>
      </c>
    </row>
    <row r="721" spans="1:5">
      <c r="A721" s="243">
        <v>2101102</v>
      </c>
      <c r="B721" s="243" t="s">
        <v>595</v>
      </c>
      <c r="C721" s="244">
        <v>651</v>
      </c>
      <c r="D721" s="244">
        <v>450</v>
      </c>
      <c r="E721" s="293">
        <f t="shared" si="55"/>
        <v>0.691244239631336</v>
      </c>
    </row>
    <row r="722" spans="1:5">
      <c r="A722" s="243">
        <v>2101103</v>
      </c>
      <c r="B722" s="243" t="s">
        <v>596</v>
      </c>
      <c r="C722" s="244">
        <v>200</v>
      </c>
      <c r="D722" s="244">
        <v>212</v>
      </c>
      <c r="E722" s="293">
        <f t="shared" si="55"/>
        <v>1.06</v>
      </c>
    </row>
    <row r="723" spans="1:5">
      <c r="A723" s="243">
        <v>2101199</v>
      </c>
      <c r="B723" s="243" t="s">
        <v>597</v>
      </c>
      <c r="C723" s="244">
        <v>0</v>
      </c>
      <c r="D723" s="244"/>
      <c r="E723" s="293">
        <f t="shared" si="55"/>
        <v>0</v>
      </c>
    </row>
    <row r="724" spans="1:5">
      <c r="A724" s="241">
        <v>21012</v>
      </c>
      <c r="B724" s="241" t="s">
        <v>598</v>
      </c>
      <c r="C724" s="242">
        <f>SUM(C725:C727)</f>
        <v>135</v>
      </c>
      <c r="D724" s="242">
        <f>SUM(D725:D727)</f>
        <v>780</v>
      </c>
      <c r="E724" s="292">
        <f t="shared" si="55"/>
        <v>5.77777777777778</v>
      </c>
    </row>
    <row r="725" spans="1:5">
      <c r="A725" s="243">
        <v>2101201</v>
      </c>
      <c r="B725" s="243" t="s">
        <v>599</v>
      </c>
      <c r="C725" s="244">
        <v>0</v>
      </c>
      <c r="D725" s="244"/>
      <c r="E725" s="293">
        <f t="shared" si="55"/>
        <v>0</v>
      </c>
    </row>
    <row r="726" spans="1:5">
      <c r="A726" s="243">
        <v>2101202</v>
      </c>
      <c r="B726" s="243" t="s">
        <v>600</v>
      </c>
      <c r="C726" s="244">
        <v>135</v>
      </c>
      <c r="D726" s="244">
        <v>750</v>
      </c>
      <c r="E726" s="293">
        <f t="shared" si="55"/>
        <v>5.55555555555556</v>
      </c>
    </row>
    <row r="727" spans="1:5">
      <c r="A727" s="243">
        <v>2101299</v>
      </c>
      <c r="B727" s="243" t="s">
        <v>601</v>
      </c>
      <c r="C727" s="244">
        <v>0</v>
      </c>
      <c r="D727" s="244">
        <v>30</v>
      </c>
      <c r="E727" s="293">
        <f t="shared" si="55"/>
        <v>0</v>
      </c>
    </row>
    <row r="728" spans="1:5">
      <c r="A728" s="241">
        <v>21013</v>
      </c>
      <c r="B728" s="241" t="s">
        <v>602</v>
      </c>
      <c r="C728" s="242">
        <f>SUM(C729:C731)</f>
        <v>335</v>
      </c>
      <c r="D728" s="242">
        <f>SUM(D729:D731)</f>
        <v>400</v>
      </c>
      <c r="E728" s="292">
        <f t="shared" si="55"/>
        <v>1.19402985074627</v>
      </c>
    </row>
    <row r="729" spans="1:5">
      <c r="A729" s="243">
        <v>2101301</v>
      </c>
      <c r="B729" s="243" t="s">
        <v>603</v>
      </c>
      <c r="C729" s="244">
        <v>222</v>
      </c>
      <c r="D729" s="244">
        <v>400</v>
      </c>
      <c r="E729" s="293">
        <f t="shared" si="55"/>
        <v>1.8018018018018</v>
      </c>
    </row>
    <row r="730" spans="1:5">
      <c r="A730" s="243">
        <v>2101302</v>
      </c>
      <c r="B730" s="243" t="s">
        <v>604</v>
      </c>
      <c r="C730" s="244">
        <v>0</v>
      </c>
      <c r="D730" s="244"/>
      <c r="E730" s="293">
        <f t="shared" si="55"/>
        <v>0</v>
      </c>
    </row>
    <row r="731" spans="1:5">
      <c r="A731" s="243">
        <v>2101399</v>
      </c>
      <c r="B731" s="243" t="s">
        <v>605</v>
      </c>
      <c r="C731" s="244">
        <v>113</v>
      </c>
      <c r="D731" s="244"/>
      <c r="E731" s="293">
        <f t="shared" si="55"/>
        <v>0</v>
      </c>
    </row>
    <row r="732" spans="1:5">
      <c r="A732" s="241">
        <v>21014</v>
      </c>
      <c r="B732" s="241" t="s">
        <v>606</v>
      </c>
      <c r="C732" s="242">
        <f>SUM(C733:C734)</f>
        <v>36</v>
      </c>
      <c r="D732" s="242">
        <f>SUM(D733:D734)</f>
        <v>0</v>
      </c>
      <c r="E732" s="292">
        <f t="shared" si="55"/>
        <v>0</v>
      </c>
    </row>
    <row r="733" spans="1:5">
      <c r="A733" s="243">
        <v>2101401</v>
      </c>
      <c r="B733" s="243" t="s">
        <v>607</v>
      </c>
      <c r="C733" s="244">
        <v>36</v>
      </c>
      <c r="D733" s="244"/>
      <c r="E733" s="293">
        <f t="shared" si="55"/>
        <v>0</v>
      </c>
    </row>
    <row r="734" spans="1:5">
      <c r="A734" s="243">
        <v>2101499</v>
      </c>
      <c r="B734" s="243" t="s">
        <v>608</v>
      </c>
      <c r="C734" s="244">
        <v>0</v>
      </c>
      <c r="D734" s="244"/>
      <c r="E734" s="293">
        <f t="shared" si="55"/>
        <v>0</v>
      </c>
    </row>
    <row r="735" spans="1:5">
      <c r="A735" s="241">
        <v>21015</v>
      </c>
      <c r="B735" s="241" t="s">
        <v>609</v>
      </c>
      <c r="C735" s="242">
        <f>SUM(C736:C743)</f>
        <v>372</v>
      </c>
      <c r="D735" s="242">
        <f>SUM(D736:D743)</f>
        <v>344</v>
      </c>
      <c r="E735" s="292">
        <f t="shared" si="55"/>
        <v>0.924731182795699</v>
      </c>
    </row>
    <row r="736" spans="1:5">
      <c r="A736" s="243">
        <v>2101501</v>
      </c>
      <c r="B736" s="243" t="s">
        <v>77</v>
      </c>
      <c r="C736" s="244">
        <v>322</v>
      </c>
      <c r="D736" s="244">
        <v>307</v>
      </c>
      <c r="E736" s="293">
        <f t="shared" ref="E736:E747" si="56">IFERROR(D736/C736,0)</f>
        <v>0.953416149068323</v>
      </c>
    </row>
    <row r="737" spans="1:5">
      <c r="A737" s="243">
        <v>2101502</v>
      </c>
      <c r="B737" s="243" t="s">
        <v>78</v>
      </c>
      <c r="C737" s="244">
        <v>27</v>
      </c>
      <c r="D737" s="244">
        <v>37</v>
      </c>
      <c r="E737" s="293">
        <f t="shared" si="56"/>
        <v>1.37037037037037</v>
      </c>
    </row>
    <row r="738" spans="1:5">
      <c r="A738" s="243">
        <v>2101503</v>
      </c>
      <c r="B738" s="243" t="s">
        <v>79</v>
      </c>
      <c r="C738" s="244">
        <v>0</v>
      </c>
      <c r="D738" s="244"/>
      <c r="E738" s="293">
        <f t="shared" si="56"/>
        <v>0</v>
      </c>
    </row>
    <row r="739" spans="1:5">
      <c r="A739" s="243">
        <v>2101504</v>
      </c>
      <c r="B739" s="243" t="s">
        <v>118</v>
      </c>
      <c r="C739" s="244">
        <v>0</v>
      </c>
      <c r="D739" s="244"/>
      <c r="E739" s="293">
        <f t="shared" si="56"/>
        <v>0</v>
      </c>
    </row>
    <row r="740" spans="1:5">
      <c r="A740" s="243">
        <v>2101505</v>
      </c>
      <c r="B740" s="243" t="s">
        <v>610</v>
      </c>
      <c r="C740" s="244">
        <v>21</v>
      </c>
      <c r="D740" s="244"/>
      <c r="E740" s="293">
        <f t="shared" si="56"/>
        <v>0</v>
      </c>
    </row>
    <row r="741" spans="1:5">
      <c r="A741" s="243">
        <v>2101506</v>
      </c>
      <c r="B741" s="243" t="s">
        <v>611</v>
      </c>
      <c r="C741" s="244">
        <v>0</v>
      </c>
      <c r="D741" s="244"/>
      <c r="E741" s="293">
        <f t="shared" si="56"/>
        <v>0</v>
      </c>
    </row>
    <row r="742" spans="1:5">
      <c r="A742" s="243">
        <v>2101550</v>
      </c>
      <c r="B742" s="243" t="s">
        <v>86</v>
      </c>
      <c r="C742" s="244">
        <v>0</v>
      </c>
      <c r="D742" s="244"/>
      <c r="E742" s="293">
        <f t="shared" si="56"/>
        <v>0</v>
      </c>
    </row>
    <row r="743" spans="1:5">
      <c r="A743" s="243">
        <v>2101599</v>
      </c>
      <c r="B743" s="243" t="s">
        <v>612</v>
      </c>
      <c r="C743" s="244">
        <v>2</v>
      </c>
      <c r="D743" s="244"/>
      <c r="E743" s="293">
        <f t="shared" si="56"/>
        <v>0</v>
      </c>
    </row>
    <row r="744" spans="1:5">
      <c r="A744" s="241">
        <v>21016</v>
      </c>
      <c r="B744" s="241" t="s">
        <v>613</v>
      </c>
      <c r="C744" s="242">
        <f>SUM(C745)</f>
        <v>0</v>
      </c>
      <c r="D744" s="242">
        <f>SUM(D745)</f>
        <v>0</v>
      </c>
      <c r="E744" s="292">
        <f t="shared" si="56"/>
        <v>0</v>
      </c>
    </row>
    <row r="745" spans="1:5">
      <c r="A745" s="243">
        <v>2101601</v>
      </c>
      <c r="B745" s="243" t="s">
        <v>614</v>
      </c>
      <c r="C745" s="244">
        <v>0</v>
      </c>
      <c r="D745" s="244"/>
      <c r="E745" s="293">
        <f t="shared" si="56"/>
        <v>0</v>
      </c>
    </row>
    <row r="746" spans="1:5">
      <c r="A746" s="241">
        <v>21099</v>
      </c>
      <c r="B746" s="241" t="s">
        <v>615</v>
      </c>
      <c r="C746" s="242">
        <f>SUM(C747)</f>
        <v>25</v>
      </c>
      <c r="D746" s="242">
        <f>SUM(D747)</f>
        <v>44</v>
      </c>
      <c r="E746" s="292">
        <f t="shared" si="56"/>
        <v>1.76</v>
      </c>
    </row>
    <row r="747" spans="1:5">
      <c r="A747" s="243">
        <v>2109999</v>
      </c>
      <c r="B747" s="243" t="s">
        <v>616</v>
      </c>
      <c r="C747" s="244">
        <v>25</v>
      </c>
      <c r="D747" s="244">
        <v>44</v>
      </c>
      <c r="E747" s="293">
        <f t="shared" si="56"/>
        <v>1.76</v>
      </c>
    </row>
    <row r="748" spans="1:5">
      <c r="A748" s="239">
        <v>211</v>
      </c>
      <c r="B748" s="239" t="s">
        <v>617</v>
      </c>
      <c r="C748" s="240">
        <f>C749+C759+C763+C772+C777+C784+C790+C793+C796+C798+C800+C806+C808+C810+C825</f>
        <v>8768</v>
      </c>
      <c r="D748" s="240">
        <f>D749+D759+D763+D772+D777+D784+D790+D793+D796+D798+D800+D806+D808+D810+D825</f>
        <v>5053</v>
      </c>
      <c r="E748" s="291">
        <f>IFERROR(D748/C748,)</f>
        <v>0.576300182481752</v>
      </c>
    </row>
    <row r="749" spans="1:5">
      <c r="A749" s="241">
        <v>21101</v>
      </c>
      <c r="B749" s="241" t="s">
        <v>618</v>
      </c>
      <c r="C749" s="242">
        <f>SUM(C750:C758)</f>
        <v>7</v>
      </c>
      <c r="D749" s="242">
        <f>SUM(D750:D758)</f>
        <v>0</v>
      </c>
      <c r="E749" s="292">
        <f>IFERROR(D749/C749,0)</f>
        <v>0</v>
      </c>
    </row>
    <row r="750" spans="1:5">
      <c r="A750" s="243">
        <v>2110101</v>
      </c>
      <c r="B750" s="243" t="s">
        <v>77</v>
      </c>
      <c r="C750" s="244">
        <v>0</v>
      </c>
      <c r="D750" s="244"/>
      <c r="E750" s="293">
        <f t="shared" ref="E750:E763" si="57">IFERROR(D750/C750,0)</f>
        <v>0</v>
      </c>
    </row>
    <row r="751" spans="1:5">
      <c r="A751" s="243">
        <v>2110102</v>
      </c>
      <c r="B751" s="243" t="s">
        <v>78</v>
      </c>
      <c r="C751" s="244">
        <v>7</v>
      </c>
      <c r="D751" s="244"/>
      <c r="E751" s="293">
        <f t="shared" si="57"/>
        <v>0</v>
      </c>
    </row>
    <row r="752" spans="1:5">
      <c r="A752" s="243">
        <v>2110103</v>
      </c>
      <c r="B752" s="243" t="s">
        <v>79</v>
      </c>
      <c r="C752" s="244">
        <v>0</v>
      </c>
      <c r="D752" s="244"/>
      <c r="E752" s="293">
        <f t="shared" si="57"/>
        <v>0</v>
      </c>
    </row>
    <row r="753" spans="1:5">
      <c r="A753" s="243">
        <v>2110104</v>
      </c>
      <c r="B753" s="243" t="s">
        <v>619</v>
      </c>
      <c r="C753" s="244">
        <v>0</v>
      </c>
      <c r="D753" s="244"/>
      <c r="E753" s="293">
        <f t="shared" si="57"/>
        <v>0</v>
      </c>
    </row>
    <row r="754" spans="1:5">
      <c r="A754" s="243">
        <v>2110105</v>
      </c>
      <c r="B754" s="243" t="s">
        <v>620</v>
      </c>
      <c r="C754" s="244">
        <v>0</v>
      </c>
      <c r="D754" s="244"/>
      <c r="E754" s="293">
        <f t="shared" si="57"/>
        <v>0</v>
      </c>
    </row>
    <row r="755" spans="1:5">
      <c r="A755" s="243">
        <v>2110106</v>
      </c>
      <c r="B755" s="243" t="s">
        <v>621</v>
      </c>
      <c r="C755" s="244">
        <v>0</v>
      </c>
      <c r="D755" s="244"/>
      <c r="E755" s="293">
        <f t="shared" si="57"/>
        <v>0</v>
      </c>
    </row>
    <row r="756" spans="1:5">
      <c r="A756" s="243">
        <v>2110107</v>
      </c>
      <c r="B756" s="243" t="s">
        <v>622</v>
      </c>
      <c r="C756" s="244">
        <v>0</v>
      </c>
      <c r="D756" s="244"/>
      <c r="E756" s="293">
        <f t="shared" si="57"/>
        <v>0</v>
      </c>
    </row>
    <row r="757" spans="1:5">
      <c r="A757" s="243">
        <v>2110108</v>
      </c>
      <c r="B757" s="243" t="s">
        <v>623</v>
      </c>
      <c r="C757" s="244">
        <v>0</v>
      </c>
      <c r="D757" s="244"/>
      <c r="E757" s="293">
        <f t="shared" si="57"/>
        <v>0</v>
      </c>
    </row>
    <row r="758" spans="1:5">
      <c r="A758" s="243">
        <v>2110199</v>
      </c>
      <c r="B758" s="243" t="s">
        <v>624</v>
      </c>
      <c r="C758" s="244">
        <v>0</v>
      </c>
      <c r="D758" s="244"/>
      <c r="E758" s="293">
        <f t="shared" si="57"/>
        <v>0</v>
      </c>
    </row>
    <row r="759" spans="1:5">
      <c r="A759" s="241">
        <v>21102</v>
      </c>
      <c r="B759" s="241" t="s">
        <v>625</v>
      </c>
      <c r="C759" s="242">
        <f>SUM(C760:C762)</f>
        <v>40</v>
      </c>
      <c r="D759" s="242">
        <f>SUM(D760:D762)</f>
        <v>40</v>
      </c>
      <c r="E759" s="292">
        <f t="shared" si="57"/>
        <v>1</v>
      </c>
    </row>
    <row r="760" spans="1:5">
      <c r="A760" s="243">
        <v>2110203</v>
      </c>
      <c r="B760" s="243" t="s">
        <v>626</v>
      </c>
      <c r="C760" s="244">
        <v>0</v>
      </c>
      <c r="D760" s="244"/>
      <c r="E760" s="293">
        <f t="shared" si="57"/>
        <v>0</v>
      </c>
    </row>
    <row r="761" spans="1:5">
      <c r="A761" s="243">
        <v>2110204</v>
      </c>
      <c r="B761" s="243" t="s">
        <v>627</v>
      </c>
      <c r="C761" s="244">
        <v>0</v>
      </c>
      <c r="D761" s="244"/>
      <c r="E761" s="293">
        <f t="shared" si="57"/>
        <v>0</v>
      </c>
    </row>
    <row r="762" spans="1:5">
      <c r="A762" s="243">
        <v>2110299</v>
      </c>
      <c r="B762" s="243" t="s">
        <v>628</v>
      </c>
      <c r="C762" s="244">
        <v>40</v>
      </c>
      <c r="D762" s="244">
        <v>40</v>
      </c>
      <c r="E762" s="293">
        <f t="shared" si="57"/>
        <v>1</v>
      </c>
    </row>
    <row r="763" spans="1:5">
      <c r="A763" s="241">
        <v>21103</v>
      </c>
      <c r="B763" s="241" t="s">
        <v>629</v>
      </c>
      <c r="C763" s="242">
        <f>SUM(C764:C771)</f>
        <v>7132</v>
      </c>
      <c r="D763" s="242">
        <f>SUM(D764:D771)</f>
        <v>4128</v>
      </c>
      <c r="E763" s="292">
        <f t="shared" si="57"/>
        <v>0.578799775659002</v>
      </c>
    </row>
    <row r="764" spans="1:5">
      <c r="A764" s="243">
        <v>2110301</v>
      </c>
      <c r="B764" s="243" t="s">
        <v>630</v>
      </c>
      <c r="C764" s="244">
        <v>0</v>
      </c>
      <c r="D764" s="244"/>
      <c r="E764" s="293">
        <f t="shared" ref="E764:E777" si="58">IFERROR(D764/C764,0)</f>
        <v>0</v>
      </c>
    </row>
    <row r="765" spans="1:5">
      <c r="A765" s="243">
        <v>2110302</v>
      </c>
      <c r="B765" s="243" t="s">
        <v>631</v>
      </c>
      <c r="C765" s="244">
        <v>2900</v>
      </c>
      <c r="D765" s="244">
        <v>2013</v>
      </c>
      <c r="E765" s="293">
        <f t="shared" si="58"/>
        <v>0.694137931034483</v>
      </c>
    </row>
    <row r="766" spans="1:5">
      <c r="A766" s="243">
        <v>2110303</v>
      </c>
      <c r="B766" s="243" t="s">
        <v>632</v>
      </c>
      <c r="C766" s="244">
        <v>0</v>
      </c>
      <c r="D766" s="244"/>
      <c r="E766" s="293">
        <f t="shared" si="58"/>
        <v>0</v>
      </c>
    </row>
    <row r="767" spans="1:5">
      <c r="A767" s="243">
        <v>2110304</v>
      </c>
      <c r="B767" s="243" t="s">
        <v>633</v>
      </c>
      <c r="C767" s="244">
        <v>40</v>
      </c>
      <c r="D767" s="244"/>
      <c r="E767" s="293">
        <f t="shared" si="58"/>
        <v>0</v>
      </c>
    </row>
    <row r="768" spans="1:5">
      <c r="A768" s="243">
        <v>2110305</v>
      </c>
      <c r="B768" s="243" t="s">
        <v>634</v>
      </c>
      <c r="C768" s="244">
        <v>0</v>
      </c>
      <c r="D768" s="244"/>
      <c r="E768" s="293">
        <f t="shared" si="58"/>
        <v>0</v>
      </c>
    </row>
    <row r="769" spans="1:5">
      <c r="A769" s="243">
        <v>2110306</v>
      </c>
      <c r="B769" s="243" t="s">
        <v>635</v>
      </c>
      <c r="C769" s="244">
        <v>0</v>
      </c>
      <c r="D769" s="244"/>
      <c r="E769" s="293">
        <f t="shared" si="58"/>
        <v>0</v>
      </c>
    </row>
    <row r="770" spans="1:5">
      <c r="A770" s="243">
        <v>2110307</v>
      </c>
      <c r="B770" s="243" t="s">
        <v>636</v>
      </c>
      <c r="C770" s="244">
        <v>0</v>
      </c>
      <c r="D770" s="244"/>
      <c r="E770" s="293">
        <f t="shared" si="58"/>
        <v>0</v>
      </c>
    </row>
    <row r="771" spans="1:5">
      <c r="A771" s="243">
        <v>2110399</v>
      </c>
      <c r="B771" s="243" t="s">
        <v>637</v>
      </c>
      <c r="C771" s="244">
        <v>4192</v>
      </c>
      <c r="D771" s="244">
        <v>2115</v>
      </c>
      <c r="E771" s="293">
        <f t="shared" si="58"/>
        <v>0.504532442748092</v>
      </c>
    </row>
    <row r="772" spans="1:5">
      <c r="A772" s="241">
        <v>21104</v>
      </c>
      <c r="B772" s="241" t="s">
        <v>638</v>
      </c>
      <c r="C772" s="242">
        <f>SUM(C773:C776)</f>
        <v>5</v>
      </c>
      <c r="D772" s="242">
        <f>SUM(D773:D776)</f>
        <v>785</v>
      </c>
      <c r="E772" s="292">
        <f t="shared" si="58"/>
        <v>157</v>
      </c>
    </row>
    <row r="773" spans="1:5">
      <c r="A773" s="243">
        <v>2110401</v>
      </c>
      <c r="B773" s="243" t="s">
        <v>639</v>
      </c>
      <c r="C773" s="244">
        <v>0</v>
      </c>
      <c r="D773" s="244">
        <v>785</v>
      </c>
      <c r="E773" s="293">
        <f t="shared" si="58"/>
        <v>0</v>
      </c>
    </row>
    <row r="774" spans="1:5">
      <c r="A774" s="243">
        <v>2110402</v>
      </c>
      <c r="B774" s="243" t="s">
        <v>640</v>
      </c>
      <c r="C774" s="244">
        <v>5</v>
      </c>
      <c r="D774" s="244"/>
      <c r="E774" s="293">
        <f t="shared" si="58"/>
        <v>0</v>
      </c>
    </row>
    <row r="775" spans="1:5">
      <c r="A775" s="243">
        <v>2110404</v>
      </c>
      <c r="B775" s="243" t="s">
        <v>641</v>
      </c>
      <c r="C775" s="244">
        <v>0</v>
      </c>
      <c r="D775" s="244"/>
      <c r="E775" s="293">
        <f t="shared" si="58"/>
        <v>0</v>
      </c>
    </row>
    <row r="776" spans="1:5">
      <c r="A776" s="243">
        <v>2110499</v>
      </c>
      <c r="B776" s="243" t="s">
        <v>642</v>
      </c>
      <c r="C776" s="244">
        <v>0</v>
      </c>
      <c r="D776" s="244"/>
      <c r="E776" s="293">
        <f t="shared" si="58"/>
        <v>0</v>
      </c>
    </row>
    <row r="777" spans="1:5">
      <c r="A777" s="241">
        <v>21105</v>
      </c>
      <c r="B777" s="241" t="s">
        <v>643</v>
      </c>
      <c r="C777" s="242">
        <f>SUM(C778:C783)</f>
        <v>0</v>
      </c>
      <c r="D777" s="242">
        <f>SUM(D778:D783)</f>
        <v>0</v>
      </c>
      <c r="E777" s="292">
        <f t="shared" si="58"/>
        <v>0</v>
      </c>
    </row>
    <row r="778" spans="1:5">
      <c r="A778" s="243">
        <v>2110501</v>
      </c>
      <c r="B778" s="243" t="s">
        <v>644</v>
      </c>
      <c r="C778" s="244">
        <v>0</v>
      </c>
      <c r="D778" s="244"/>
      <c r="E778" s="293">
        <f t="shared" ref="E778:E810" si="59">IFERROR(D778/C778,0)</f>
        <v>0</v>
      </c>
    </row>
    <row r="779" spans="1:5">
      <c r="A779" s="243">
        <v>2110502</v>
      </c>
      <c r="B779" s="243" t="s">
        <v>645</v>
      </c>
      <c r="C779" s="244">
        <v>0</v>
      </c>
      <c r="D779" s="244"/>
      <c r="E779" s="293">
        <f t="shared" si="59"/>
        <v>0</v>
      </c>
    </row>
    <row r="780" spans="1:5">
      <c r="A780" s="243">
        <v>2110503</v>
      </c>
      <c r="B780" s="243" t="s">
        <v>646</v>
      </c>
      <c r="C780" s="244">
        <v>0</v>
      </c>
      <c r="D780" s="244"/>
      <c r="E780" s="293">
        <f t="shared" si="59"/>
        <v>0</v>
      </c>
    </row>
    <row r="781" spans="1:5">
      <c r="A781" s="243">
        <v>2110506</v>
      </c>
      <c r="B781" s="243" t="s">
        <v>647</v>
      </c>
      <c r="C781" s="244">
        <v>0</v>
      </c>
      <c r="D781" s="244"/>
      <c r="E781" s="293">
        <f t="shared" si="59"/>
        <v>0</v>
      </c>
    </row>
    <row r="782" spans="1:5">
      <c r="A782" s="243">
        <v>2110507</v>
      </c>
      <c r="B782" s="243" t="s">
        <v>648</v>
      </c>
      <c r="C782" s="244">
        <v>0</v>
      </c>
      <c r="D782" s="244"/>
      <c r="E782" s="293">
        <f t="shared" si="59"/>
        <v>0</v>
      </c>
    </row>
    <row r="783" spans="1:5">
      <c r="A783" s="243">
        <v>2110599</v>
      </c>
      <c r="B783" s="243" t="s">
        <v>649</v>
      </c>
      <c r="C783" s="244">
        <v>0</v>
      </c>
      <c r="D783" s="244"/>
      <c r="E783" s="293">
        <f t="shared" si="59"/>
        <v>0</v>
      </c>
    </row>
    <row r="784" spans="1:5">
      <c r="A784" s="241">
        <v>21106</v>
      </c>
      <c r="B784" s="241" t="s">
        <v>650</v>
      </c>
      <c r="C784" s="242">
        <f>SUM(C785:C789)</f>
        <v>0</v>
      </c>
      <c r="D784" s="242">
        <f>SUM(D785:D789)</f>
        <v>0</v>
      </c>
      <c r="E784" s="292">
        <f t="shared" si="59"/>
        <v>0</v>
      </c>
    </row>
    <row r="785" spans="1:5">
      <c r="A785" s="243">
        <v>2110602</v>
      </c>
      <c r="B785" s="243" t="s">
        <v>651</v>
      </c>
      <c r="C785" s="244">
        <v>0</v>
      </c>
      <c r="D785" s="244"/>
      <c r="E785" s="293">
        <f t="shared" si="59"/>
        <v>0</v>
      </c>
    </row>
    <row r="786" spans="1:5">
      <c r="A786" s="243">
        <v>2110603</v>
      </c>
      <c r="B786" s="243" t="s">
        <v>652</v>
      </c>
      <c r="C786" s="244">
        <v>0</v>
      </c>
      <c r="D786" s="244"/>
      <c r="E786" s="293">
        <f t="shared" si="59"/>
        <v>0</v>
      </c>
    </row>
    <row r="787" spans="1:5">
      <c r="A787" s="243">
        <v>2110604</v>
      </c>
      <c r="B787" s="243" t="s">
        <v>653</v>
      </c>
      <c r="C787" s="244">
        <v>0</v>
      </c>
      <c r="D787" s="244"/>
      <c r="E787" s="293">
        <f t="shared" si="59"/>
        <v>0</v>
      </c>
    </row>
    <row r="788" spans="1:5">
      <c r="A788" s="243">
        <v>2110605</v>
      </c>
      <c r="B788" s="243" t="s">
        <v>654</v>
      </c>
      <c r="C788" s="244">
        <v>0</v>
      </c>
      <c r="D788" s="244"/>
      <c r="E788" s="293">
        <f t="shared" si="59"/>
        <v>0</v>
      </c>
    </row>
    <row r="789" spans="1:5">
      <c r="A789" s="243">
        <v>2110699</v>
      </c>
      <c r="B789" s="243" t="s">
        <v>655</v>
      </c>
      <c r="C789" s="244">
        <v>0</v>
      </c>
      <c r="D789" s="244"/>
      <c r="E789" s="293">
        <f t="shared" si="59"/>
        <v>0</v>
      </c>
    </row>
    <row r="790" spans="1:5">
      <c r="A790" s="241">
        <v>21107</v>
      </c>
      <c r="B790" s="241" t="s">
        <v>656</v>
      </c>
      <c r="C790" s="242">
        <f>SUM(C791:C792)</f>
        <v>0</v>
      </c>
      <c r="D790" s="242">
        <f>SUM(D791:D792)</f>
        <v>0</v>
      </c>
      <c r="E790" s="292">
        <f t="shared" si="59"/>
        <v>0</v>
      </c>
    </row>
    <row r="791" spans="1:5">
      <c r="A791" s="243">
        <v>2110704</v>
      </c>
      <c r="B791" s="243" t="s">
        <v>657</v>
      </c>
      <c r="C791" s="244">
        <v>0</v>
      </c>
      <c r="D791" s="244"/>
      <c r="E791" s="293">
        <f t="shared" si="59"/>
        <v>0</v>
      </c>
    </row>
    <row r="792" spans="1:5">
      <c r="A792" s="243">
        <v>2110799</v>
      </c>
      <c r="B792" s="243" t="s">
        <v>658</v>
      </c>
      <c r="C792" s="244">
        <v>0</v>
      </c>
      <c r="D792" s="244"/>
      <c r="E792" s="293">
        <f t="shared" si="59"/>
        <v>0</v>
      </c>
    </row>
    <row r="793" spans="1:5">
      <c r="A793" s="241">
        <v>21108</v>
      </c>
      <c r="B793" s="241" t="s">
        <v>659</v>
      </c>
      <c r="C793" s="242">
        <f>SUM(C794:C795)</f>
        <v>0</v>
      </c>
      <c r="D793" s="242">
        <f>SUM(D794:D795)</f>
        <v>0</v>
      </c>
      <c r="E793" s="292">
        <f t="shared" si="59"/>
        <v>0</v>
      </c>
    </row>
    <row r="794" spans="1:5">
      <c r="A794" s="243">
        <v>2110804</v>
      </c>
      <c r="B794" s="243" t="s">
        <v>660</v>
      </c>
      <c r="C794" s="244">
        <v>0</v>
      </c>
      <c r="D794" s="244"/>
      <c r="E794" s="293">
        <f t="shared" si="59"/>
        <v>0</v>
      </c>
    </row>
    <row r="795" spans="1:5">
      <c r="A795" s="243">
        <v>2110899</v>
      </c>
      <c r="B795" s="243" t="s">
        <v>661</v>
      </c>
      <c r="C795" s="244">
        <v>0</v>
      </c>
      <c r="D795" s="244"/>
      <c r="E795" s="293">
        <f t="shared" si="59"/>
        <v>0</v>
      </c>
    </row>
    <row r="796" spans="1:5">
      <c r="A796" s="241">
        <v>21109</v>
      </c>
      <c r="B796" s="241" t="s">
        <v>662</v>
      </c>
      <c r="C796" s="242">
        <f>SUM(C797)</f>
        <v>0</v>
      </c>
      <c r="D796" s="242">
        <f>SUM(D797)</f>
        <v>0</v>
      </c>
      <c r="E796" s="292">
        <f t="shared" si="59"/>
        <v>0</v>
      </c>
    </row>
    <row r="797" spans="1:5">
      <c r="A797" s="243">
        <v>2110901</v>
      </c>
      <c r="B797" s="243" t="s">
        <v>663</v>
      </c>
      <c r="C797" s="244">
        <v>0</v>
      </c>
      <c r="D797" s="244"/>
      <c r="E797" s="293">
        <f t="shared" si="59"/>
        <v>0</v>
      </c>
    </row>
    <row r="798" spans="1:5">
      <c r="A798" s="241">
        <v>21110</v>
      </c>
      <c r="B798" s="241" t="s">
        <v>664</v>
      </c>
      <c r="C798" s="242">
        <f>SUM(C799)</f>
        <v>96</v>
      </c>
      <c r="D798" s="242">
        <f>SUM(D799)</f>
        <v>0</v>
      </c>
      <c r="E798" s="292">
        <f t="shared" si="59"/>
        <v>0</v>
      </c>
    </row>
    <row r="799" spans="1:5">
      <c r="A799" s="243">
        <v>2111001</v>
      </c>
      <c r="B799" s="243" t="s">
        <v>665</v>
      </c>
      <c r="C799" s="244">
        <v>96</v>
      </c>
      <c r="D799" s="244"/>
      <c r="E799" s="293">
        <f t="shared" si="59"/>
        <v>0</v>
      </c>
    </row>
    <row r="800" spans="1:5">
      <c r="A800" s="241">
        <v>21111</v>
      </c>
      <c r="B800" s="241" t="s">
        <v>666</v>
      </c>
      <c r="C800" s="242">
        <f>SUM(C801:C805)</f>
        <v>0</v>
      </c>
      <c r="D800" s="242">
        <f>SUM(D801:D805)</f>
        <v>0</v>
      </c>
      <c r="E800" s="292">
        <f t="shared" si="59"/>
        <v>0</v>
      </c>
    </row>
    <row r="801" spans="1:5">
      <c r="A801" s="243">
        <v>2111101</v>
      </c>
      <c r="B801" s="243" t="s">
        <v>667</v>
      </c>
      <c r="C801" s="244">
        <v>0</v>
      </c>
      <c r="D801" s="244"/>
      <c r="E801" s="293">
        <f t="shared" si="59"/>
        <v>0</v>
      </c>
    </row>
    <row r="802" spans="1:5">
      <c r="A802" s="243">
        <v>2111102</v>
      </c>
      <c r="B802" s="243" t="s">
        <v>668</v>
      </c>
      <c r="C802" s="244">
        <v>0</v>
      </c>
      <c r="D802" s="244"/>
      <c r="E802" s="293">
        <f t="shared" si="59"/>
        <v>0</v>
      </c>
    </row>
    <row r="803" spans="1:5">
      <c r="A803" s="243">
        <v>2111103</v>
      </c>
      <c r="B803" s="243" t="s">
        <v>669</v>
      </c>
      <c r="C803" s="244">
        <v>0</v>
      </c>
      <c r="D803" s="244"/>
      <c r="E803" s="293">
        <f t="shared" si="59"/>
        <v>0</v>
      </c>
    </row>
    <row r="804" spans="1:5">
      <c r="A804" s="243">
        <v>2111104</v>
      </c>
      <c r="B804" s="243" t="s">
        <v>670</v>
      </c>
      <c r="C804" s="244">
        <v>0</v>
      </c>
      <c r="D804" s="244"/>
      <c r="E804" s="293">
        <f t="shared" si="59"/>
        <v>0</v>
      </c>
    </row>
    <row r="805" spans="1:5">
      <c r="A805" s="243">
        <v>2111199</v>
      </c>
      <c r="B805" s="243" t="s">
        <v>671</v>
      </c>
      <c r="C805" s="244">
        <v>0</v>
      </c>
      <c r="D805" s="244"/>
      <c r="E805" s="293">
        <f t="shared" si="59"/>
        <v>0</v>
      </c>
    </row>
    <row r="806" spans="1:5">
      <c r="A806" s="241">
        <v>21112</v>
      </c>
      <c r="B806" s="241" t="s">
        <v>672</v>
      </c>
      <c r="C806" s="242">
        <f>SUM(C807)</f>
        <v>0</v>
      </c>
      <c r="D806" s="242">
        <f>SUM(D807)</f>
        <v>0</v>
      </c>
      <c r="E806" s="292">
        <f t="shared" si="59"/>
        <v>0</v>
      </c>
    </row>
    <row r="807" spans="1:5">
      <c r="A807" s="243">
        <v>2111201</v>
      </c>
      <c r="B807" s="243" t="s">
        <v>673</v>
      </c>
      <c r="C807" s="244">
        <v>0</v>
      </c>
      <c r="D807" s="244"/>
      <c r="E807" s="293">
        <f t="shared" si="59"/>
        <v>0</v>
      </c>
    </row>
    <row r="808" spans="1:5">
      <c r="A808" s="241">
        <v>21113</v>
      </c>
      <c r="B808" s="241" t="s">
        <v>674</v>
      </c>
      <c r="C808" s="242">
        <f>SUM(C809)</f>
        <v>0</v>
      </c>
      <c r="D808" s="242">
        <f>SUM(D809)</f>
        <v>0</v>
      </c>
      <c r="E808" s="292">
        <f t="shared" si="59"/>
        <v>0</v>
      </c>
    </row>
    <row r="809" spans="1:5">
      <c r="A809" s="243">
        <v>2111301</v>
      </c>
      <c r="B809" s="243" t="s">
        <v>675</v>
      </c>
      <c r="C809" s="244">
        <v>0</v>
      </c>
      <c r="D809" s="244"/>
      <c r="E809" s="293">
        <f t="shared" si="59"/>
        <v>0</v>
      </c>
    </row>
    <row r="810" spans="1:5">
      <c r="A810" s="241">
        <v>21114</v>
      </c>
      <c r="B810" s="241" t="s">
        <v>676</v>
      </c>
      <c r="C810" s="242">
        <f>SUM(C811:C824)</f>
        <v>0</v>
      </c>
      <c r="D810" s="242">
        <f>SUM(D811:D824)</f>
        <v>0</v>
      </c>
      <c r="E810" s="292">
        <f t="shared" si="59"/>
        <v>0</v>
      </c>
    </row>
    <row r="811" spans="1:5">
      <c r="A811" s="243">
        <v>2111401</v>
      </c>
      <c r="B811" s="243" t="s">
        <v>77</v>
      </c>
      <c r="C811" s="244">
        <v>0</v>
      </c>
      <c r="D811" s="244"/>
      <c r="E811" s="293">
        <f t="shared" ref="E811:E826" si="60">IFERROR(D811/C811,0)</f>
        <v>0</v>
      </c>
    </row>
    <row r="812" spans="1:5">
      <c r="A812" s="243">
        <v>2111402</v>
      </c>
      <c r="B812" s="243" t="s">
        <v>78</v>
      </c>
      <c r="C812" s="244">
        <v>0</v>
      </c>
      <c r="D812" s="244"/>
      <c r="E812" s="293">
        <f t="shared" si="60"/>
        <v>0</v>
      </c>
    </row>
    <row r="813" spans="1:5">
      <c r="A813" s="243">
        <v>2111403</v>
      </c>
      <c r="B813" s="243" t="s">
        <v>79</v>
      </c>
      <c r="C813" s="244">
        <v>0</v>
      </c>
      <c r="D813" s="244"/>
      <c r="E813" s="293">
        <f t="shared" si="60"/>
        <v>0</v>
      </c>
    </row>
    <row r="814" spans="1:5">
      <c r="A814" s="243">
        <v>2111404</v>
      </c>
      <c r="B814" s="243" t="s">
        <v>677</v>
      </c>
      <c r="C814" s="244">
        <v>0</v>
      </c>
      <c r="D814" s="244"/>
      <c r="E814" s="293">
        <f t="shared" si="60"/>
        <v>0</v>
      </c>
    </row>
    <row r="815" spans="1:5">
      <c r="A815" s="243">
        <v>2111405</v>
      </c>
      <c r="B815" s="243" t="s">
        <v>678</v>
      </c>
      <c r="C815" s="244">
        <v>0</v>
      </c>
      <c r="D815" s="244"/>
      <c r="E815" s="293">
        <f t="shared" si="60"/>
        <v>0</v>
      </c>
    </row>
    <row r="816" spans="1:5">
      <c r="A816" s="243">
        <v>2111406</v>
      </c>
      <c r="B816" s="243" t="s">
        <v>679</v>
      </c>
      <c r="C816" s="244">
        <v>0</v>
      </c>
      <c r="D816" s="244"/>
      <c r="E816" s="293">
        <f t="shared" si="60"/>
        <v>0</v>
      </c>
    </row>
    <row r="817" spans="1:5">
      <c r="A817" s="243">
        <v>2111407</v>
      </c>
      <c r="B817" s="243" t="s">
        <v>680</v>
      </c>
      <c r="C817" s="244">
        <v>0</v>
      </c>
      <c r="D817" s="244"/>
      <c r="E817" s="293">
        <f t="shared" si="60"/>
        <v>0</v>
      </c>
    </row>
    <row r="818" spans="1:5">
      <c r="A818" s="243">
        <v>2111408</v>
      </c>
      <c r="B818" s="243" t="s">
        <v>681</v>
      </c>
      <c r="C818" s="244">
        <v>0</v>
      </c>
      <c r="D818" s="244"/>
      <c r="E818" s="293">
        <f t="shared" si="60"/>
        <v>0</v>
      </c>
    </row>
    <row r="819" spans="1:5">
      <c r="A819" s="243">
        <v>2111409</v>
      </c>
      <c r="B819" s="243" t="s">
        <v>682</v>
      </c>
      <c r="C819" s="244">
        <v>0</v>
      </c>
      <c r="D819" s="244"/>
      <c r="E819" s="293">
        <f t="shared" si="60"/>
        <v>0</v>
      </c>
    </row>
    <row r="820" spans="1:5">
      <c r="A820" s="243">
        <v>2111410</v>
      </c>
      <c r="B820" s="243" t="s">
        <v>683</v>
      </c>
      <c r="C820" s="244">
        <v>0</v>
      </c>
      <c r="D820" s="244"/>
      <c r="E820" s="293">
        <f t="shared" si="60"/>
        <v>0</v>
      </c>
    </row>
    <row r="821" spans="1:5">
      <c r="A821" s="243">
        <v>2111411</v>
      </c>
      <c r="B821" s="243" t="s">
        <v>118</v>
      </c>
      <c r="C821" s="244">
        <v>0</v>
      </c>
      <c r="D821" s="244"/>
      <c r="E821" s="293">
        <f t="shared" si="60"/>
        <v>0</v>
      </c>
    </row>
    <row r="822" spans="1:5">
      <c r="A822" s="243">
        <v>2111413</v>
      </c>
      <c r="B822" s="243" t="s">
        <v>684</v>
      </c>
      <c r="C822" s="244">
        <v>0</v>
      </c>
      <c r="D822" s="244"/>
      <c r="E822" s="293">
        <f t="shared" si="60"/>
        <v>0</v>
      </c>
    </row>
    <row r="823" spans="1:5">
      <c r="A823" s="243">
        <v>2111450</v>
      </c>
      <c r="B823" s="243" t="s">
        <v>86</v>
      </c>
      <c r="C823" s="244">
        <v>0</v>
      </c>
      <c r="D823" s="244"/>
      <c r="E823" s="293">
        <f t="shared" si="60"/>
        <v>0</v>
      </c>
    </row>
    <row r="824" spans="1:5">
      <c r="A824" s="243">
        <v>2111499</v>
      </c>
      <c r="B824" s="243" t="s">
        <v>685</v>
      </c>
      <c r="C824" s="244">
        <v>0</v>
      </c>
      <c r="D824" s="244"/>
      <c r="E824" s="293">
        <f t="shared" si="60"/>
        <v>0</v>
      </c>
    </row>
    <row r="825" spans="1:5">
      <c r="A825" s="241">
        <v>21199</v>
      </c>
      <c r="B825" s="241" t="s">
        <v>686</v>
      </c>
      <c r="C825" s="242">
        <f>SUM(C826)</f>
        <v>1488</v>
      </c>
      <c r="D825" s="242">
        <f>SUM(D826)</f>
        <v>100</v>
      </c>
      <c r="E825" s="292">
        <f t="shared" si="60"/>
        <v>0.0672043010752688</v>
      </c>
    </row>
    <row r="826" spans="1:5">
      <c r="A826" s="243">
        <v>2119999</v>
      </c>
      <c r="B826" s="243" t="s">
        <v>687</v>
      </c>
      <c r="C826" s="244">
        <v>1488</v>
      </c>
      <c r="D826" s="244">
        <v>100</v>
      </c>
      <c r="E826" s="293">
        <f t="shared" si="60"/>
        <v>0.0672043010752688</v>
      </c>
    </row>
    <row r="827" spans="1:5">
      <c r="A827" s="239">
        <v>212</v>
      </c>
      <c r="B827" s="239" t="s">
        <v>688</v>
      </c>
      <c r="C827" s="240">
        <f>C828+C839+C841+C844+C846+C848</f>
        <v>10190</v>
      </c>
      <c r="D827" s="240">
        <f>D828+D839+D841+D844+D846+D848</f>
        <v>9167</v>
      </c>
      <c r="E827" s="291">
        <f>IFERROR(D827/C827,)</f>
        <v>0.899607458292444</v>
      </c>
    </row>
    <row r="828" spans="1:5">
      <c r="A828" s="241">
        <v>21201</v>
      </c>
      <c r="B828" s="241" t="s">
        <v>689</v>
      </c>
      <c r="C828" s="242">
        <f>SUM(C829:C838)</f>
        <v>6849</v>
      </c>
      <c r="D828" s="242">
        <f>SUM(D829:D838)</f>
        <v>6581</v>
      </c>
      <c r="E828" s="292">
        <f>IFERROR(D828/C828,0)</f>
        <v>0.960870200029201</v>
      </c>
    </row>
    <row r="829" spans="1:5">
      <c r="A829" s="243">
        <v>2120101</v>
      </c>
      <c r="B829" s="243" t="s">
        <v>77</v>
      </c>
      <c r="C829" s="244">
        <v>4968</v>
      </c>
      <c r="D829" s="244">
        <v>5575</v>
      </c>
      <c r="E829" s="293">
        <f t="shared" ref="E829:E849" si="61">IFERROR(D829/C829,0)</f>
        <v>1.12218196457327</v>
      </c>
    </row>
    <row r="830" spans="1:5">
      <c r="A830" s="243">
        <v>2120102</v>
      </c>
      <c r="B830" s="243" t="s">
        <v>78</v>
      </c>
      <c r="C830" s="244">
        <v>118</v>
      </c>
      <c r="D830" s="244"/>
      <c r="E830" s="293">
        <f t="shared" si="61"/>
        <v>0</v>
      </c>
    </row>
    <row r="831" spans="1:5">
      <c r="A831" s="243">
        <v>2120103</v>
      </c>
      <c r="B831" s="243" t="s">
        <v>79</v>
      </c>
      <c r="C831" s="244">
        <v>0</v>
      </c>
      <c r="D831" s="244"/>
      <c r="E831" s="293">
        <f t="shared" si="61"/>
        <v>0</v>
      </c>
    </row>
    <row r="832" spans="1:5">
      <c r="A832" s="243">
        <v>2120104</v>
      </c>
      <c r="B832" s="243" t="s">
        <v>690</v>
      </c>
      <c r="C832" s="244">
        <v>855</v>
      </c>
      <c r="D832" s="244">
        <v>1006</v>
      </c>
      <c r="E832" s="293">
        <f t="shared" si="61"/>
        <v>1.1766081871345</v>
      </c>
    </row>
    <row r="833" spans="1:5">
      <c r="A833" s="243">
        <v>2120105</v>
      </c>
      <c r="B833" s="243" t="s">
        <v>691</v>
      </c>
      <c r="C833" s="244">
        <v>0</v>
      </c>
      <c r="D833" s="244"/>
      <c r="E833" s="293">
        <f t="shared" si="61"/>
        <v>0</v>
      </c>
    </row>
    <row r="834" spans="1:5">
      <c r="A834" s="243">
        <v>2120106</v>
      </c>
      <c r="B834" s="243" t="s">
        <v>692</v>
      </c>
      <c r="C834" s="244">
        <v>0</v>
      </c>
      <c r="D834" s="244"/>
      <c r="E834" s="293">
        <f t="shared" si="61"/>
        <v>0</v>
      </c>
    </row>
    <row r="835" spans="1:5">
      <c r="A835" s="243">
        <v>2120107</v>
      </c>
      <c r="B835" s="243" t="s">
        <v>693</v>
      </c>
      <c r="C835" s="244">
        <v>0</v>
      </c>
      <c r="D835" s="244"/>
      <c r="E835" s="293">
        <f t="shared" si="61"/>
        <v>0</v>
      </c>
    </row>
    <row r="836" spans="1:5">
      <c r="A836" s="243">
        <v>2120109</v>
      </c>
      <c r="B836" s="243" t="s">
        <v>694</v>
      </c>
      <c r="C836" s="244">
        <v>0</v>
      </c>
      <c r="D836" s="244"/>
      <c r="E836" s="293">
        <f t="shared" si="61"/>
        <v>0</v>
      </c>
    </row>
    <row r="837" spans="1:5">
      <c r="A837" s="243">
        <v>2120110</v>
      </c>
      <c r="B837" s="243" t="s">
        <v>695</v>
      </c>
      <c r="C837" s="244">
        <v>0</v>
      </c>
      <c r="D837" s="244"/>
      <c r="E837" s="293">
        <f t="shared" si="61"/>
        <v>0</v>
      </c>
    </row>
    <row r="838" spans="1:5">
      <c r="A838" s="243">
        <v>2120199</v>
      </c>
      <c r="B838" s="243" t="s">
        <v>696</v>
      </c>
      <c r="C838" s="244">
        <v>908</v>
      </c>
      <c r="D838" s="244"/>
      <c r="E838" s="293">
        <f t="shared" si="61"/>
        <v>0</v>
      </c>
    </row>
    <row r="839" spans="1:5">
      <c r="A839" s="241">
        <v>21202</v>
      </c>
      <c r="B839" s="241" t="s">
        <v>697</v>
      </c>
      <c r="C839" s="242">
        <f>SUM(C840)</f>
        <v>151</v>
      </c>
      <c r="D839" s="242">
        <f>SUM(D840)</f>
        <v>33</v>
      </c>
      <c r="E839" s="292">
        <f t="shared" si="61"/>
        <v>0.218543046357616</v>
      </c>
    </row>
    <row r="840" spans="1:5">
      <c r="A840" s="243">
        <v>2120201</v>
      </c>
      <c r="B840" s="243" t="s">
        <v>698</v>
      </c>
      <c r="C840" s="244">
        <v>151</v>
      </c>
      <c r="D840" s="244">
        <v>33</v>
      </c>
      <c r="E840" s="293">
        <f t="shared" si="61"/>
        <v>0.218543046357616</v>
      </c>
    </row>
    <row r="841" spans="1:5">
      <c r="A841" s="241">
        <v>21203</v>
      </c>
      <c r="B841" s="241" t="s">
        <v>699</v>
      </c>
      <c r="C841" s="242">
        <f>SUM(C842:C843)</f>
        <v>152</v>
      </c>
      <c r="D841" s="242">
        <f>SUM(D842:D843)</f>
        <v>5</v>
      </c>
      <c r="E841" s="292">
        <f t="shared" si="61"/>
        <v>0.0328947368421053</v>
      </c>
    </row>
    <row r="842" spans="1:5">
      <c r="A842" s="243">
        <v>2120303</v>
      </c>
      <c r="B842" s="243" t="s">
        <v>700</v>
      </c>
      <c r="C842" s="244">
        <v>40</v>
      </c>
      <c r="D842" s="244"/>
      <c r="E842" s="293">
        <f t="shared" si="61"/>
        <v>0</v>
      </c>
    </row>
    <row r="843" spans="1:5">
      <c r="A843" s="243">
        <v>2120399</v>
      </c>
      <c r="B843" s="243" t="s">
        <v>701</v>
      </c>
      <c r="C843" s="244">
        <v>112</v>
      </c>
      <c r="D843" s="244">
        <v>5</v>
      </c>
      <c r="E843" s="293">
        <f t="shared" si="61"/>
        <v>0.0446428571428571</v>
      </c>
    </row>
    <row r="844" spans="1:5">
      <c r="A844" s="241">
        <v>21205</v>
      </c>
      <c r="B844" s="241" t="s">
        <v>702</v>
      </c>
      <c r="C844" s="242">
        <f>SUM(C845)</f>
        <v>604</v>
      </c>
      <c r="D844" s="242">
        <f>SUM(D845)</f>
        <v>1686</v>
      </c>
      <c r="E844" s="292">
        <f t="shared" si="61"/>
        <v>2.79139072847682</v>
      </c>
    </row>
    <row r="845" spans="1:5">
      <c r="A845" s="243">
        <v>2120501</v>
      </c>
      <c r="B845" s="243" t="s">
        <v>703</v>
      </c>
      <c r="C845" s="244">
        <v>604</v>
      </c>
      <c r="D845" s="244">
        <v>1686</v>
      </c>
      <c r="E845" s="293">
        <f t="shared" si="61"/>
        <v>2.79139072847682</v>
      </c>
    </row>
    <row r="846" spans="1:5">
      <c r="A846" s="241">
        <v>21206</v>
      </c>
      <c r="B846" s="241" t="s">
        <v>704</v>
      </c>
      <c r="C846" s="242">
        <f>SUM(C847)</f>
        <v>577</v>
      </c>
      <c r="D846" s="242">
        <f>SUM(D847)</f>
        <v>310</v>
      </c>
      <c r="E846" s="292">
        <f t="shared" si="61"/>
        <v>0.537261698440208</v>
      </c>
    </row>
    <row r="847" spans="1:5">
      <c r="A847" s="243">
        <v>2120601</v>
      </c>
      <c r="B847" s="243" t="s">
        <v>705</v>
      </c>
      <c r="C847" s="244">
        <v>577</v>
      </c>
      <c r="D847" s="244">
        <v>310</v>
      </c>
      <c r="E847" s="293">
        <f t="shared" si="61"/>
        <v>0.537261698440208</v>
      </c>
    </row>
    <row r="848" spans="1:5">
      <c r="A848" s="241">
        <v>21299</v>
      </c>
      <c r="B848" s="241" t="s">
        <v>706</v>
      </c>
      <c r="C848" s="242">
        <f>SUM(C849)</f>
        <v>1857</v>
      </c>
      <c r="D848" s="242">
        <f>SUM(D849)</f>
        <v>552</v>
      </c>
      <c r="E848" s="292">
        <f t="shared" si="61"/>
        <v>0.297253634894992</v>
      </c>
    </row>
    <row r="849" spans="1:5">
      <c r="A849" s="243">
        <v>2129999</v>
      </c>
      <c r="B849" s="243" t="s">
        <v>707</v>
      </c>
      <c r="C849" s="244">
        <v>1857</v>
      </c>
      <c r="D849" s="244">
        <v>552</v>
      </c>
      <c r="E849" s="293">
        <f t="shared" si="61"/>
        <v>0.297253634894992</v>
      </c>
    </row>
    <row r="850" spans="1:5">
      <c r="A850" s="239">
        <v>213</v>
      </c>
      <c r="B850" s="239" t="s">
        <v>708</v>
      </c>
      <c r="C850" s="240">
        <f>C851+C877+C902+C930+C941+C948+C955+C958</f>
        <v>13310</v>
      </c>
      <c r="D850" s="240">
        <f>D851+D877+D902+D930+D941+D948+D955+D958</f>
        <v>13709</v>
      </c>
      <c r="E850" s="291">
        <f>IFERROR(D850/C850,)</f>
        <v>1.02997746055597</v>
      </c>
    </row>
    <row r="851" spans="1:5">
      <c r="A851" s="241">
        <v>21301</v>
      </c>
      <c r="B851" s="241" t="s">
        <v>709</v>
      </c>
      <c r="C851" s="242">
        <f>SUM(C852:C876)</f>
        <v>4051</v>
      </c>
      <c r="D851" s="242">
        <f>SUM(D852:D876)</f>
        <v>3357</v>
      </c>
      <c r="E851" s="292">
        <f>IFERROR(D851/C851,0)</f>
        <v>0.828684275487534</v>
      </c>
    </row>
    <row r="852" spans="1:5">
      <c r="A852" s="243">
        <v>2130101</v>
      </c>
      <c r="B852" s="243" t="s">
        <v>77</v>
      </c>
      <c r="C852" s="244">
        <v>1220</v>
      </c>
      <c r="D852" s="244">
        <v>1197</v>
      </c>
      <c r="E852" s="293">
        <f t="shared" ref="E852:E877" si="62">IFERROR(D852/C852,0)</f>
        <v>0.981147540983607</v>
      </c>
    </row>
    <row r="853" spans="1:5">
      <c r="A853" s="243">
        <v>2130102</v>
      </c>
      <c r="B853" s="243" t="s">
        <v>78</v>
      </c>
      <c r="C853" s="244">
        <v>69</v>
      </c>
      <c r="D853" s="244"/>
      <c r="E853" s="293">
        <f t="shared" si="62"/>
        <v>0</v>
      </c>
    </row>
    <row r="854" spans="1:5">
      <c r="A854" s="243">
        <v>2130103</v>
      </c>
      <c r="B854" s="243" t="s">
        <v>79</v>
      </c>
      <c r="C854" s="244">
        <v>0</v>
      </c>
      <c r="D854" s="244"/>
      <c r="E854" s="293">
        <f t="shared" si="62"/>
        <v>0</v>
      </c>
    </row>
    <row r="855" spans="1:5">
      <c r="A855" s="243">
        <v>2130104</v>
      </c>
      <c r="B855" s="243" t="s">
        <v>86</v>
      </c>
      <c r="C855" s="244">
        <v>0</v>
      </c>
      <c r="D855" s="244"/>
      <c r="E855" s="293">
        <f t="shared" si="62"/>
        <v>0</v>
      </c>
    </row>
    <row r="856" spans="1:5">
      <c r="A856" s="243">
        <v>2130105</v>
      </c>
      <c r="B856" s="243" t="s">
        <v>710</v>
      </c>
      <c r="C856" s="244">
        <v>0</v>
      </c>
      <c r="D856" s="244"/>
      <c r="E856" s="293">
        <f t="shared" si="62"/>
        <v>0</v>
      </c>
    </row>
    <row r="857" spans="1:5">
      <c r="A857" s="243">
        <v>2130106</v>
      </c>
      <c r="B857" s="243" t="s">
        <v>711</v>
      </c>
      <c r="C857" s="244">
        <v>46</v>
      </c>
      <c r="D857" s="244"/>
      <c r="E857" s="293">
        <f t="shared" si="62"/>
        <v>0</v>
      </c>
    </row>
    <row r="858" spans="1:5">
      <c r="A858" s="243">
        <v>2130108</v>
      </c>
      <c r="B858" s="243" t="s">
        <v>712</v>
      </c>
      <c r="C858" s="244">
        <v>161</v>
      </c>
      <c r="D858" s="244"/>
      <c r="E858" s="293">
        <f t="shared" si="62"/>
        <v>0</v>
      </c>
    </row>
    <row r="859" spans="1:5">
      <c r="A859" s="243">
        <v>2130109</v>
      </c>
      <c r="B859" s="243" t="s">
        <v>713</v>
      </c>
      <c r="C859" s="244">
        <v>5</v>
      </c>
      <c r="D859" s="244"/>
      <c r="E859" s="293">
        <f t="shared" si="62"/>
        <v>0</v>
      </c>
    </row>
    <row r="860" spans="1:5">
      <c r="A860" s="243">
        <v>2130110</v>
      </c>
      <c r="B860" s="243" t="s">
        <v>714</v>
      </c>
      <c r="C860" s="244">
        <v>0</v>
      </c>
      <c r="D860" s="244"/>
      <c r="E860" s="293">
        <f t="shared" si="62"/>
        <v>0</v>
      </c>
    </row>
    <row r="861" spans="1:5">
      <c r="A861" s="243">
        <v>2130111</v>
      </c>
      <c r="B861" s="243" t="s">
        <v>715</v>
      </c>
      <c r="C861" s="244">
        <v>0</v>
      </c>
      <c r="D861" s="244"/>
      <c r="E861" s="293">
        <f t="shared" si="62"/>
        <v>0</v>
      </c>
    </row>
    <row r="862" spans="1:5">
      <c r="A862" s="243">
        <v>2130112</v>
      </c>
      <c r="B862" s="243" t="s">
        <v>716</v>
      </c>
      <c r="C862" s="244">
        <v>0</v>
      </c>
      <c r="D862" s="244"/>
      <c r="E862" s="293">
        <f t="shared" si="62"/>
        <v>0</v>
      </c>
    </row>
    <row r="863" spans="1:5">
      <c r="A863" s="243">
        <v>2130114</v>
      </c>
      <c r="B863" s="243" t="s">
        <v>717</v>
      </c>
      <c r="C863" s="244">
        <v>0</v>
      </c>
      <c r="D863" s="244"/>
      <c r="E863" s="293">
        <f t="shared" si="62"/>
        <v>0</v>
      </c>
    </row>
    <row r="864" spans="1:5">
      <c r="A864" s="243">
        <v>2130119</v>
      </c>
      <c r="B864" s="243" t="s">
        <v>718</v>
      </c>
      <c r="C864" s="244">
        <v>8</v>
      </c>
      <c r="D864" s="244"/>
      <c r="E864" s="293">
        <f t="shared" si="62"/>
        <v>0</v>
      </c>
    </row>
    <row r="865" spans="1:5">
      <c r="A865" s="243">
        <v>2130120</v>
      </c>
      <c r="B865" s="243" t="s">
        <v>719</v>
      </c>
      <c r="C865" s="244">
        <v>0</v>
      </c>
      <c r="D865" s="244"/>
      <c r="E865" s="293">
        <f t="shared" si="62"/>
        <v>0</v>
      </c>
    </row>
    <row r="866" spans="1:5">
      <c r="A866" s="243">
        <v>2130121</v>
      </c>
      <c r="B866" s="243" t="s">
        <v>720</v>
      </c>
      <c r="C866" s="244">
        <v>2</v>
      </c>
      <c r="D866" s="244"/>
      <c r="E866" s="293">
        <f t="shared" si="62"/>
        <v>0</v>
      </c>
    </row>
    <row r="867" spans="1:5">
      <c r="A867" s="243">
        <v>2130122</v>
      </c>
      <c r="B867" s="243" t="s">
        <v>721</v>
      </c>
      <c r="C867" s="244">
        <v>248</v>
      </c>
      <c r="D867" s="244">
        <v>360</v>
      </c>
      <c r="E867" s="293">
        <f t="shared" si="62"/>
        <v>1.45161290322581</v>
      </c>
    </row>
    <row r="868" spans="1:5">
      <c r="A868" s="243">
        <v>2130124</v>
      </c>
      <c r="B868" s="243" t="s">
        <v>722</v>
      </c>
      <c r="C868" s="244">
        <v>40</v>
      </c>
      <c r="D868" s="244"/>
      <c r="E868" s="293">
        <f t="shared" si="62"/>
        <v>0</v>
      </c>
    </row>
    <row r="869" spans="1:5">
      <c r="A869" s="243">
        <v>2130125</v>
      </c>
      <c r="B869" s="243" t="s">
        <v>723</v>
      </c>
      <c r="C869" s="244">
        <v>17</v>
      </c>
      <c r="D869" s="244"/>
      <c r="E869" s="293">
        <f t="shared" si="62"/>
        <v>0</v>
      </c>
    </row>
    <row r="870" spans="1:5">
      <c r="A870" s="243">
        <v>2130126</v>
      </c>
      <c r="B870" s="243" t="s">
        <v>724</v>
      </c>
      <c r="C870" s="244">
        <v>83</v>
      </c>
      <c r="D870" s="244"/>
      <c r="E870" s="293">
        <f t="shared" si="62"/>
        <v>0</v>
      </c>
    </row>
    <row r="871" spans="1:5">
      <c r="A871" s="243">
        <v>2130135</v>
      </c>
      <c r="B871" s="243" t="s">
        <v>725</v>
      </c>
      <c r="C871" s="244">
        <v>316</v>
      </c>
      <c r="D871" s="244"/>
      <c r="E871" s="293">
        <f t="shared" si="62"/>
        <v>0</v>
      </c>
    </row>
    <row r="872" spans="1:5">
      <c r="A872" s="243">
        <v>2130142</v>
      </c>
      <c r="B872" s="243" t="s">
        <v>726</v>
      </c>
      <c r="C872" s="244">
        <v>0</v>
      </c>
      <c r="D872" s="244"/>
      <c r="E872" s="293">
        <f t="shared" si="62"/>
        <v>0</v>
      </c>
    </row>
    <row r="873" spans="1:5">
      <c r="A873" s="243">
        <v>2130148</v>
      </c>
      <c r="B873" s="243" t="s">
        <v>727</v>
      </c>
      <c r="C873" s="244">
        <v>0</v>
      </c>
      <c r="D873" s="244"/>
      <c r="E873" s="293">
        <f t="shared" si="62"/>
        <v>0</v>
      </c>
    </row>
    <row r="874" spans="1:5">
      <c r="A874" s="243">
        <v>2130152</v>
      </c>
      <c r="B874" s="243" t="s">
        <v>728</v>
      </c>
      <c r="C874" s="244">
        <v>6</v>
      </c>
      <c r="D874" s="244"/>
      <c r="E874" s="293">
        <f t="shared" si="62"/>
        <v>0</v>
      </c>
    </row>
    <row r="875" spans="1:5">
      <c r="A875" s="243">
        <v>2130153</v>
      </c>
      <c r="B875" s="243" t="s">
        <v>729</v>
      </c>
      <c r="C875" s="244">
        <v>1613</v>
      </c>
      <c r="D875" s="244">
        <v>1500</v>
      </c>
      <c r="E875" s="293">
        <f t="shared" si="62"/>
        <v>0.929944203347799</v>
      </c>
    </row>
    <row r="876" spans="1:5">
      <c r="A876" s="243">
        <v>2130199</v>
      </c>
      <c r="B876" s="243" t="s">
        <v>730</v>
      </c>
      <c r="C876" s="244">
        <v>217</v>
      </c>
      <c r="D876" s="244">
        <v>300</v>
      </c>
      <c r="E876" s="293">
        <f t="shared" si="62"/>
        <v>1.38248847926267</v>
      </c>
    </row>
    <row r="877" spans="1:5">
      <c r="A877" s="241">
        <v>21302</v>
      </c>
      <c r="B877" s="241" t="s">
        <v>731</v>
      </c>
      <c r="C877" s="242">
        <f>SUM(C878:C901)</f>
        <v>690</v>
      </c>
      <c r="D877" s="242">
        <f>SUM(D878:D901)</f>
        <v>911</v>
      </c>
      <c r="E877" s="292">
        <f t="shared" si="62"/>
        <v>1.32028985507246</v>
      </c>
    </row>
    <row r="878" spans="1:5">
      <c r="A878" s="243">
        <v>2130201</v>
      </c>
      <c r="B878" s="243" t="s">
        <v>77</v>
      </c>
      <c r="C878" s="244">
        <v>616</v>
      </c>
      <c r="D878" s="244">
        <v>611</v>
      </c>
      <c r="E878" s="293">
        <f t="shared" ref="E878:E902" si="63">IFERROR(D878/C878,0)</f>
        <v>0.991883116883117</v>
      </c>
    </row>
    <row r="879" spans="1:5">
      <c r="A879" s="243">
        <v>2130202</v>
      </c>
      <c r="B879" s="243" t="s">
        <v>78</v>
      </c>
      <c r="C879" s="244">
        <v>50</v>
      </c>
      <c r="D879" s="244"/>
      <c r="E879" s="293">
        <f t="shared" si="63"/>
        <v>0</v>
      </c>
    </row>
    <row r="880" spans="1:5">
      <c r="A880" s="243">
        <v>2130203</v>
      </c>
      <c r="B880" s="243" t="s">
        <v>79</v>
      </c>
      <c r="C880" s="244">
        <v>0</v>
      </c>
      <c r="D880" s="244"/>
      <c r="E880" s="293">
        <f t="shared" si="63"/>
        <v>0</v>
      </c>
    </row>
    <row r="881" spans="1:5">
      <c r="A881" s="243">
        <v>2130204</v>
      </c>
      <c r="B881" s="243" t="s">
        <v>732</v>
      </c>
      <c r="C881" s="244">
        <v>0</v>
      </c>
      <c r="D881" s="244"/>
      <c r="E881" s="293">
        <f t="shared" si="63"/>
        <v>0</v>
      </c>
    </row>
    <row r="882" spans="1:5">
      <c r="A882" s="243">
        <v>2130205</v>
      </c>
      <c r="B882" s="243" t="s">
        <v>733</v>
      </c>
      <c r="C882" s="244">
        <v>0</v>
      </c>
      <c r="D882" s="244">
        <v>300</v>
      </c>
      <c r="E882" s="293">
        <f t="shared" si="63"/>
        <v>0</v>
      </c>
    </row>
    <row r="883" spans="1:5">
      <c r="A883" s="243">
        <v>2130206</v>
      </c>
      <c r="B883" s="243" t="s">
        <v>734</v>
      </c>
      <c r="C883" s="244">
        <v>0</v>
      </c>
      <c r="D883" s="244"/>
      <c r="E883" s="293">
        <f t="shared" si="63"/>
        <v>0</v>
      </c>
    </row>
    <row r="884" spans="1:5">
      <c r="A884" s="243">
        <v>2130207</v>
      </c>
      <c r="B884" s="243" t="s">
        <v>735</v>
      </c>
      <c r="C884" s="244">
        <v>0</v>
      </c>
      <c r="D884" s="244"/>
      <c r="E884" s="293">
        <f t="shared" si="63"/>
        <v>0</v>
      </c>
    </row>
    <row r="885" spans="1:5">
      <c r="A885" s="243">
        <v>2130209</v>
      </c>
      <c r="B885" s="243" t="s">
        <v>736</v>
      </c>
      <c r="C885" s="244">
        <v>0</v>
      </c>
      <c r="D885" s="244"/>
      <c r="E885" s="293">
        <f t="shared" si="63"/>
        <v>0</v>
      </c>
    </row>
    <row r="886" spans="1:5">
      <c r="A886" s="243">
        <v>2130210</v>
      </c>
      <c r="B886" s="243" t="s">
        <v>737</v>
      </c>
      <c r="C886" s="244">
        <v>0</v>
      </c>
      <c r="D886" s="244"/>
      <c r="E886" s="293">
        <f t="shared" si="63"/>
        <v>0</v>
      </c>
    </row>
    <row r="887" spans="1:5">
      <c r="A887" s="243">
        <v>2130211</v>
      </c>
      <c r="B887" s="243" t="s">
        <v>738</v>
      </c>
      <c r="C887" s="244">
        <v>0</v>
      </c>
      <c r="D887" s="244"/>
      <c r="E887" s="293">
        <f t="shared" si="63"/>
        <v>0</v>
      </c>
    </row>
    <row r="888" spans="1:5">
      <c r="A888" s="243">
        <v>2130212</v>
      </c>
      <c r="B888" s="243" t="s">
        <v>739</v>
      </c>
      <c r="C888" s="244">
        <v>0</v>
      </c>
      <c r="D888" s="244"/>
      <c r="E888" s="293">
        <f t="shared" si="63"/>
        <v>0</v>
      </c>
    </row>
    <row r="889" spans="1:5">
      <c r="A889" s="243">
        <v>2130213</v>
      </c>
      <c r="B889" s="243" t="s">
        <v>740</v>
      </c>
      <c r="C889" s="244">
        <v>0</v>
      </c>
      <c r="D889" s="244"/>
      <c r="E889" s="293">
        <f t="shared" si="63"/>
        <v>0</v>
      </c>
    </row>
    <row r="890" spans="1:5">
      <c r="A890" s="243">
        <v>2130217</v>
      </c>
      <c r="B890" s="243" t="s">
        <v>741</v>
      </c>
      <c r="C890" s="244">
        <v>0</v>
      </c>
      <c r="D890" s="244"/>
      <c r="E890" s="293">
        <f t="shared" si="63"/>
        <v>0</v>
      </c>
    </row>
    <row r="891" spans="1:5">
      <c r="A891" s="243">
        <v>2130220</v>
      </c>
      <c r="B891" s="243" t="s">
        <v>742</v>
      </c>
      <c r="C891" s="244">
        <v>0</v>
      </c>
      <c r="D891" s="244"/>
      <c r="E891" s="293">
        <f t="shared" si="63"/>
        <v>0</v>
      </c>
    </row>
    <row r="892" spans="1:5">
      <c r="A892" s="243">
        <v>2130221</v>
      </c>
      <c r="B892" s="243" t="s">
        <v>743</v>
      </c>
      <c r="C892" s="244">
        <v>0</v>
      </c>
      <c r="D892" s="244"/>
      <c r="E892" s="293">
        <f t="shared" si="63"/>
        <v>0</v>
      </c>
    </row>
    <row r="893" spans="1:5">
      <c r="A893" s="243">
        <v>2130223</v>
      </c>
      <c r="B893" s="243" t="s">
        <v>744</v>
      </c>
      <c r="C893" s="244">
        <v>0</v>
      </c>
      <c r="D893" s="244"/>
      <c r="E893" s="293">
        <f t="shared" si="63"/>
        <v>0</v>
      </c>
    </row>
    <row r="894" spans="1:5">
      <c r="A894" s="243">
        <v>2130226</v>
      </c>
      <c r="B894" s="243" t="s">
        <v>745</v>
      </c>
      <c r="C894" s="244">
        <v>0</v>
      </c>
      <c r="D894" s="244"/>
      <c r="E894" s="293">
        <f t="shared" si="63"/>
        <v>0</v>
      </c>
    </row>
    <row r="895" spans="1:5">
      <c r="A895" s="243">
        <v>2130227</v>
      </c>
      <c r="B895" s="243" t="s">
        <v>746</v>
      </c>
      <c r="C895" s="244">
        <v>0</v>
      </c>
      <c r="D895" s="244"/>
      <c r="E895" s="293">
        <f t="shared" si="63"/>
        <v>0</v>
      </c>
    </row>
    <row r="896" spans="1:5">
      <c r="A896" s="243">
        <v>2130232</v>
      </c>
      <c r="B896" s="243" t="s">
        <v>747</v>
      </c>
      <c r="C896" s="244">
        <v>0</v>
      </c>
      <c r="D896" s="244"/>
      <c r="E896" s="293">
        <f t="shared" si="63"/>
        <v>0</v>
      </c>
    </row>
    <row r="897" spans="1:5">
      <c r="A897" s="243">
        <v>2130234</v>
      </c>
      <c r="B897" s="243" t="s">
        <v>748</v>
      </c>
      <c r="C897" s="244">
        <v>24</v>
      </c>
      <c r="D897" s="244"/>
      <c r="E897" s="293">
        <f t="shared" si="63"/>
        <v>0</v>
      </c>
    </row>
    <row r="898" spans="1:5">
      <c r="A898" s="243">
        <v>2130235</v>
      </c>
      <c r="B898" s="243" t="s">
        <v>749</v>
      </c>
      <c r="C898" s="244">
        <v>0</v>
      </c>
      <c r="D898" s="244"/>
      <c r="E898" s="293">
        <f t="shared" si="63"/>
        <v>0</v>
      </c>
    </row>
    <row r="899" spans="1:5">
      <c r="A899" s="243">
        <v>2130236</v>
      </c>
      <c r="B899" s="243" t="s">
        <v>750</v>
      </c>
      <c r="C899" s="244">
        <v>0</v>
      </c>
      <c r="D899" s="244"/>
      <c r="E899" s="293">
        <f t="shared" si="63"/>
        <v>0</v>
      </c>
    </row>
    <row r="900" spans="1:5">
      <c r="A900" s="243">
        <v>2130237</v>
      </c>
      <c r="B900" s="243" t="s">
        <v>716</v>
      </c>
      <c r="C900" s="244">
        <v>0</v>
      </c>
      <c r="D900" s="244"/>
      <c r="E900" s="293">
        <f t="shared" si="63"/>
        <v>0</v>
      </c>
    </row>
    <row r="901" spans="1:5">
      <c r="A901" s="243">
        <v>2130299</v>
      </c>
      <c r="B901" s="243" t="s">
        <v>751</v>
      </c>
      <c r="C901" s="244">
        <v>0</v>
      </c>
      <c r="D901" s="244"/>
      <c r="E901" s="293">
        <f t="shared" si="63"/>
        <v>0</v>
      </c>
    </row>
    <row r="902" spans="1:5">
      <c r="A902" s="241">
        <v>21303</v>
      </c>
      <c r="B902" s="241" t="s">
        <v>752</v>
      </c>
      <c r="C902" s="242">
        <f>SUM(C903:C929)</f>
        <v>3949</v>
      </c>
      <c r="D902" s="242">
        <f>SUM(D903:D929)</f>
        <v>3858</v>
      </c>
      <c r="E902" s="292">
        <f t="shared" si="63"/>
        <v>0.976956191440871</v>
      </c>
    </row>
    <row r="903" spans="1:5">
      <c r="A903" s="243">
        <v>2130301</v>
      </c>
      <c r="B903" s="243" t="s">
        <v>77</v>
      </c>
      <c r="C903" s="244">
        <v>1624</v>
      </c>
      <c r="D903" s="244">
        <v>1718</v>
      </c>
      <c r="E903" s="293">
        <f t="shared" ref="E903:E930" si="64">IFERROR(D903/C903,0)</f>
        <v>1.05788177339901</v>
      </c>
    </row>
    <row r="904" spans="1:5">
      <c r="A904" s="243">
        <v>2130302</v>
      </c>
      <c r="B904" s="243" t="s">
        <v>78</v>
      </c>
      <c r="C904" s="244">
        <v>0</v>
      </c>
      <c r="D904" s="244"/>
      <c r="E904" s="293">
        <f t="shared" si="64"/>
        <v>0</v>
      </c>
    </row>
    <row r="905" spans="1:5">
      <c r="A905" s="243">
        <v>2130303</v>
      </c>
      <c r="B905" s="243" t="s">
        <v>79</v>
      </c>
      <c r="C905" s="244">
        <v>0</v>
      </c>
      <c r="D905" s="244"/>
      <c r="E905" s="293">
        <f t="shared" si="64"/>
        <v>0</v>
      </c>
    </row>
    <row r="906" spans="1:5">
      <c r="A906" s="243">
        <v>2130304</v>
      </c>
      <c r="B906" s="243" t="s">
        <v>753</v>
      </c>
      <c r="C906" s="244">
        <v>10</v>
      </c>
      <c r="D906" s="244"/>
      <c r="E906" s="293">
        <f t="shared" si="64"/>
        <v>0</v>
      </c>
    </row>
    <row r="907" spans="1:5">
      <c r="A907" s="243">
        <v>2130305</v>
      </c>
      <c r="B907" s="243" t="s">
        <v>754</v>
      </c>
      <c r="C907" s="244">
        <v>1865</v>
      </c>
      <c r="D907" s="244">
        <v>2100</v>
      </c>
      <c r="E907" s="293">
        <f t="shared" si="64"/>
        <v>1.12600536193029</v>
      </c>
    </row>
    <row r="908" spans="1:5">
      <c r="A908" s="243">
        <v>2130306</v>
      </c>
      <c r="B908" s="243" t="s">
        <v>755</v>
      </c>
      <c r="C908" s="244">
        <v>82</v>
      </c>
      <c r="D908" s="244"/>
      <c r="E908" s="293">
        <f t="shared" si="64"/>
        <v>0</v>
      </c>
    </row>
    <row r="909" spans="1:5">
      <c r="A909" s="243">
        <v>2130307</v>
      </c>
      <c r="B909" s="243" t="s">
        <v>756</v>
      </c>
      <c r="C909" s="244">
        <v>0</v>
      </c>
      <c r="D909" s="244"/>
      <c r="E909" s="293">
        <f t="shared" si="64"/>
        <v>0</v>
      </c>
    </row>
    <row r="910" spans="1:5">
      <c r="A910" s="243">
        <v>2130308</v>
      </c>
      <c r="B910" s="243" t="s">
        <v>757</v>
      </c>
      <c r="C910" s="244">
        <v>0</v>
      </c>
      <c r="D910" s="244"/>
      <c r="E910" s="293">
        <f t="shared" si="64"/>
        <v>0</v>
      </c>
    </row>
    <row r="911" spans="1:5">
      <c r="A911" s="243">
        <v>2130309</v>
      </c>
      <c r="B911" s="243" t="s">
        <v>758</v>
      </c>
      <c r="C911" s="244">
        <v>0</v>
      </c>
      <c r="D911" s="244"/>
      <c r="E911" s="293">
        <f t="shared" si="64"/>
        <v>0</v>
      </c>
    </row>
    <row r="912" spans="1:5">
      <c r="A912" s="243">
        <v>2130310</v>
      </c>
      <c r="B912" s="243" t="s">
        <v>759</v>
      </c>
      <c r="C912" s="244">
        <v>0</v>
      </c>
      <c r="D912" s="244"/>
      <c r="E912" s="293">
        <f t="shared" si="64"/>
        <v>0</v>
      </c>
    </row>
    <row r="913" spans="1:5">
      <c r="A913" s="243">
        <v>2130311</v>
      </c>
      <c r="B913" s="243" t="s">
        <v>760</v>
      </c>
      <c r="C913" s="244">
        <v>5</v>
      </c>
      <c r="D913" s="244"/>
      <c r="E913" s="293">
        <f t="shared" si="64"/>
        <v>0</v>
      </c>
    </row>
    <row r="914" spans="1:5">
      <c r="A914" s="243">
        <v>2130312</v>
      </c>
      <c r="B914" s="243" t="s">
        <v>761</v>
      </c>
      <c r="C914" s="244">
        <v>5</v>
      </c>
      <c r="D914" s="244">
        <v>5</v>
      </c>
      <c r="E914" s="293">
        <f t="shared" si="64"/>
        <v>1</v>
      </c>
    </row>
    <row r="915" spans="1:5">
      <c r="A915" s="243">
        <v>2130313</v>
      </c>
      <c r="B915" s="243" t="s">
        <v>762</v>
      </c>
      <c r="C915" s="244">
        <v>0</v>
      </c>
      <c r="D915" s="244">
        <v>20</v>
      </c>
      <c r="E915" s="293">
        <f t="shared" si="64"/>
        <v>0</v>
      </c>
    </row>
    <row r="916" spans="1:5">
      <c r="A916" s="243">
        <v>2130314</v>
      </c>
      <c r="B916" s="243" t="s">
        <v>763</v>
      </c>
      <c r="C916" s="244">
        <v>12</v>
      </c>
      <c r="D916" s="244">
        <v>15</v>
      </c>
      <c r="E916" s="293">
        <f t="shared" si="64"/>
        <v>1.25</v>
      </c>
    </row>
    <row r="917" spans="1:5">
      <c r="A917" s="243">
        <v>2130315</v>
      </c>
      <c r="B917" s="243" t="s">
        <v>764</v>
      </c>
      <c r="C917" s="244">
        <v>0</v>
      </c>
      <c r="D917" s="244"/>
      <c r="E917" s="293">
        <f t="shared" si="64"/>
        <v>0</v>
      </c>
    </row>
    <row r="918" spans="1:5">
      <c r="A918" s="243">
        <v>2130316</v>
      </c>
      <c r="B918" s="243" t="s">
        <v>765</v>
      </c>
      <c r="C918" s="244">
        <v>0</v>
      </c>
      <c r="D918" s="244"/>
      <c r="E918" s="293">
        <f t="shared" si="64"/>
        <v>0</v>
      </c>
    </row>
    <row r="919" spans="1:5">
      <c r="A919" s="243">
        <v>2130317</v>
      </c>
      <c r="B919" s="243" t="s">
        <v>766</v>
      </c>
      <c r="C919" s="244">
        <v>0</v>
      </c>
      <c r="D919" s="244"/>
      <c r="E919" s="293">
        <f t="shared" si="64"/>
        <v>0</v>
      </c>
    </row>
    <row r="920" spans="1:5">
      <c r="A920" s="243">
        <v>2130318</v>
      </c>
      <c r="B920" s="243" t="s">
        <v>767</v>
      </c>
      <c r="C920" s="244">
        <v>0</v>
      </c>
      <c r="D920" s="244"/>
      <c r="E920" s="293">
        <f t="shared" si="64"/>
        <v>0</v>
      </c>
    </row>
    <row r="921" spans="1:5">
      <c r="A921" s="243">
        <v>2130319</v>
      </c>
      <c r="B921" s="243" t="s">
        <v>768</v>
      </c>
      <c r="C921" s="244">
        <v>266</v>
      </c>
      <c r="D921" s="244"/>
      <c r="E921" s="293">
        <f t="shared" si="64"/>
        <v>0</v>
      </c>
    </row>
    <row r="922" spans="1:5">
      <c r="A922" s="243">
        <v>2130321</v>
      </c>
      <c r="B922" s="243" t="s">
        <v>769</v>
      </c>
      <c r="C922" s="244">
        <v>0</v>
      </c>
      <c r="D922" s="244"/>
      <c r="E922" s="293">
        <f t="shared" si="64"/>
        <v>0</v>
      </c>
    </row>
    <row r="923" spans="1:5">
      <c r="A923" s="243">
        <v>2130322</v>
      </c>
      <c r="B923" s="243" t="s">
        <v>770</v>
      </c>
      <c r="C923" s="244">
        <v>5</v>
      </c>
      <c r="D923" s="244"/>
      <c r="E923" s="293">
        <f t="shared" si="64"/>
        <v>0</v>
      </c>
    </row>
    <row r="924" spans="1:5">
      <c r="A924" s="243">
        <v>2130333</v>
      </c>
      <c r="B924" s="243" t="s">
        <v>744</v>
      </c>
      <c r="C924" s="244">
        <v>0</v>
      </c>
      <c r="D924" s="244"/>
      <c r="E924" s="293">
        <f t="shared" si="64"/>
        <v>0</v>
      </c>
    </row>
    <row r="925" spans="1:5">
      <c r="A925" s="243">
        <v>2130334</v>
      </c>
      <c r="B925" s="243" t="s">
        <v>771</v>
      </c>
      <c r="C925" s="244">
        <v>0</v>
      </c>
      <c r="D925" s="244"/>
      <c r="E925" s="293">
        <f t="shared" si="64"/>
        <v>0</v>
      </c>
    </row>
    <row r="926" spans="1:5">
      <c r="A926" s="243">
        <v>2130335</v>
      </c>
      <c r="B926" s="243" t="s">
        <v>772</v>
      </c>
      <c r="C926" s="244">
        <v>0</v>
      </c>
      <c r="D926" s="244"/>
      <c r="E926" s="293">
        <f t="shared" si="64"/>
        <v>0</v>
      </c>
    </row>
    <row r="927" spans="1:5">
      <c r="A927" s="243">
        <v>2130336</v>
      </c>
      <c r="B927" s="243" t="s">
        <v>773</v>
      </c>
      <c r="C927" s="244">
        <v>0</v>
      </c>
      <c r="D927" s="244"/>
      <c r="E927" s="293">
        <f t="shared" si="64"/>
        <v>0</v>
      </c>
    </row>
    <row r="928" spans="1:5">
      <c r="A928" s="243">
        <v>2130337</v>
      </c>
      <c r="B928" s="243" t="s">
        <v>774</v>
      </c>
      <c r="C928" s="244">
        <v>0</v>
      </c>
      <c r="D928" s="244"/>
      <c r="E928" s="293">
        <f t="shared" si="64"/>
        <v>0</v>
      </c>
    </row>
    <row r="929" spans="1:5">
      <c r="A929" s="243">
        <v>2130399</v>
      </c>
      <c r="B929" s="243" t="s">
        <v>775</v>
      </c>
      <c r="C929" s="244">
        <v>75</v>
      </c>
      <c r="D929" s="244"/>
      <c r="E929" s="293">
        <f t="shared" si="64"/>
        <v>0</v>
      </c>
    </row>
    <row r="930" spans="1:5">
      <c r="A930" s="241">
        <v>21305</v>
      </c>
      <c r="B930" s="241" t="s">
        <v>776</v>
      </c>
      <c r="C930" s="242">
        <f>SUM(C931:C940)</f>
        <v>2153</v>
      </c>
      <c r="D930" s="242">
        <f>SUM(D931:D940)</f>
        <v>2436</v>
      </c>
      <c r="E930" s="292">
        <f t="shared" si="64"/>
        <v>1.13144449605202</v>
      </c>
    </row>
    <row r="931" spans="1:5">
      <c r="A931" s="243">
        <v>2130501</v>
      </c>
      <c r="B931" s="243" t="s">
        <v>77</v>
      </c>
      <c r="C931" s="244">
        <v>30</v>
      </c>
      <c r="D931" s="244"/>
      <c r="E931" s="293">
        <f t="shared" ref="E931:E941" si="65">IFERROR(D931/C931,0)</f>
        <v>0</v>
      </c>
    </row>
    <row r="932" spans="1:5">
      <c r="A932" s="243">
        <v>2130502</v>
      </c>
      <c r="B932" s="243" t="s">
        <v>78</v>
      </c>
      <c r="C932" s="244">
        <v>49</v>
      </c>
      <c r="D932" s="244">
        <v>30</v>
      </c>
      <c r="E932" s="293">
        <f t="shared" si="65"/>
        <v>0.612244897959184</v>
      </c>
    </row>
    <row r="933" spans="1:5">
      <c r="A933" s="243">
        <v>2130503</v>
      </c>
      <c r="B933" s="243" t="s">
        <v>79</v>
      </c>
      <c r="C933" s="244">
        <v>0</v>
      </c>
      <c r="D933" s="244"/>
      <c r="E933" s="293">
        <f t="shared" si="65"/>
        <v>0</v>
      </c>
    </row>
    <row r="934" spans="1:5">
      <c r="A934" s="243">
        <v>2130504</v>
      </c>
      <c r="B934" s="243" t="s">
        <v>777</v>
      </c>
      <c r="C934" s="244">
        <v>0</v>
      </c>
      <c r="D934" s="244"/>
      <c r="E934" s="293">
        <f t="shared" si="65"/>
        <v>0</v>
      </c>
    </row>
    <row r="935" spans="1:5">
      <c r="A935" s="243">
        <v>2130505</v>
      </c>
      <c r="B935" s="243" t="s">
        <v>778</v>
      </c>
      <c r="C935" s="244">
        <v>0</v>
      </c>
      <c r="D935" s="244"/>
      <c r="E935" s="293">
        <f t="shared" si="65"/>
        <v>0</v>
      </c>
    </row>
    <row r="936" spans="1:5">
      <c r="A936" s="243">
        <v>2130506</v>
      </c>
      <c r="B936" s="243" t="s">
        <v>779</v>
      </c>
      <c r="C936" s="244">
        <v>10</v>
      </c>
      <c r="D936" s="244"/>
      <c r="E936" s="293">
        <f t="shared" si="65"/>
        <v>0</v>
      </c>
    </row>
    <row r="937" spans="1:5">
      <c r="A937" s="243">
        <v>2130507</v>
      </c>
      <c r="B937" s="243" t="s">
        <v>780</v>
      </c>
      <c r="C937" s="244">
        <v>0</v>
      </c>
      <c r="D937" s="244"/>
      <c r="E937" s="293">
        <f t="shared" si="65"/>
        <v>0</v>
      </c>
    </row>
    <row r="938" spans="1:5">
      <c r="A938" s="243">
        <v>2130508</v>
      </c>
      <c r="B938" s="243" t="s">
        <v>781</v>
      </c>
      <c r="C938" s="244">
        <v>0</v>
      </c>
      <c r="D938" s="244"/>
      <c r="E938" s="293">
        <f t="shared" si="65"/>
        <v>0</v>
      </c>
    </row>
    <row r="939" spans="1:5">
      <c r="A939" s="243">
        <v>2130550</v>
      </c>
      <c r="B939" s="243" t="s">
        <v>782</v>
      </c>
      <c r="C939" s="244">
        <v>0</v>
      </c>
      <c r="D939" s="244"/>
      <c r="E939" s="293">
        <f t="shared" si="65"/>
        <v>0</v>
      </c>
    </row>
    <row r="940" spans="1:5">
      <c r="A940" s="243">
        <v>2130599</v>
      </c>
      <c r="B940" s="243" t="s">
        <v>783</v>
      </c>
      <c r="C940" s="244">
        <v>2064</v>
      </c>
      <c r="D940" s="244">
        <v>2406</v>
      </c>
      <c r="E940" s="293">
        <f t="shared" si="65"/>
        <v>1.1656976744186</v>
      </c>
    </row>
    <row r="941" spans="1:5">
      <c r="A941" s="241">
        <v>21307</v>
      </c>
      <c r="B941" s="241" t="s">
        <v>784</v>
      </c>
      <c r="C941" s="242">
        <f>SUM(C942:C947)</f>
        <v>1608</v>
      </c>
      <c r="D941" s="242">
        <f>SUM(D942:D947)</f>
        <v>2064</v>
      </c>
      <c r="E941" s="292">
        <f t="shared" si="65"/>
        <v>1.28358208955224</v>
      </c>
    </row>
    <row r="942" spans="1:5">
      <c r="A942" s="243">
        <v>2130701</v>
      </c>
      <c r="B942" s="243" t="s">
        <v>785</v>
      </c>
      <c r="C942" s="244">
        <v>280</v>
      </c>
      <c r="D942" s="244">
        <v>206</v>
      </c>
      <c r="E942" s="293">
        <f t="shared" ref="E942:E948" si="66">IFERROR(D942/C942,0)</f>
        <v>0.735714285714286</v>
      </c>
    </row>
    <row r="943" spans="1:5">
      <c r="A943" s="243">
        <v>2130704</v>
      </c>
      <c r="B943" s="243" t="s">
        <v>786</v>
      </c>
      <c r="C943" s="244">
        <v>0</v>
      </c>
      <c r="D943" s="244"/>
      <c r="E943" s="293">
        <f t="shared" si="66"/>
        <v>0</v>
      </c>
    </row>
    <row r="944" spans="1:5">
      <c r="A944" s="243">
        <v>2130705</v>
      </c>
      <c r="B944" s="243" t="s">
        <v>787</v>
      </c>
      <c r="C944" s="244">
        <v>1225</v>
      </c>
      <c r="D944" s="244">
        <v>1858</v>
      </c>
      <c r="E944" s="293">
        <f t="shared" si="66"/>
        <v>1.51673469387755</v>
      </c>
    </row>
    <row r="945" spans="1:5">
      <c r="A945" s="243">
        <v>2130706</v>
      </c>
      <c r="B945" s="243" t="s">
        <v>788</v>
      </c>
      <c r="C945" s="244">
        <v>103</v>
      </c>
      <c r="D945" s="244"/>
      <c r="E945" s="293">
        <f t="shared" si="66"/>
        <v>0</v>
      </c>
    </row>
    <row r="946" spans="1:5">
      <c r="A946" s="243">
        <v>2130707</v>
      </c>
      <c r="B946" s="243" t="s">
        <v>789</v>
      </c>
      <c r="C946" s="244">
        <v>0</v>
      </c>
      <c r="D946" s="244"/>
      <c r="E946" s="293">
        <f t="shared" si="66"/>
        <v>0</v>
      </c>
    </row>
    <row r="947" spans="1:5">
      <c r="A947" s="243">
        <v>2130799</v>
      </c>
      <c r="B947" s="243" t="s">
        <v>790</v>
      </c>
      <c r="C947" s="244">
        <v>0</v>
      </c>
      <c r="D947" s="244"/>
      <c r="E947" s="293">
        <f t="shared" si="66"/>
        <v>0</v>
      </c>
    </row>
    <row r="948" spans="1:5">
      <c r="A948" s="241">
        <v>21308</v>
      </c>
      <c r="B948" s="241" t="s">
        <v>791</v>
      </c>
      <c r="C948" s="242">
        <f>SUM(C949:C954)</f>
        <v>844</v>
      </c>
      <c r="D948" s="242">
        <f>SUM(D949:D954)</f>
        <v>883</v>
      </c>
      <c r="E948" s="292">
        <f t="shared" si="66"/>
        <v>1.04620853080569</v>
      </c>
    </row>
    <row r="949" spans="1:5">
      <c r="A949" s="243">
        <v>2130801</v>
      </c>
      <c r="B949" s="243" t="s">
        <v>792</v>
      </c>
      <c r="C949" s="244">
        <v>0</v>
      </c>
      <c r="D949" s="244"/>
      <c r="E949" s="293">
        <f t="shared" ref="E949:E960" si="67">IFERROR(D949/C949,0)</f>
        <v>0</v>
      </c>
    </row>
    <row r="950" spans="1:5">
      <c r="A950" s="243">
        <v>2130802</v>
      </c>
      <c r="B950" s="243" t="s">
        <v>793</v>
      </c>
      <c r="C950" s="244">
        <v>0</v>
      </c>
      <c r="D950" s="244"/>
      <c r="E950" s="293">
        <f t="shared" si="67"/>
        <v>0</v>
      </c>
    </row>
    <row r="951" spans="1:5">
      <c r="A951" s="243">
        <v>2130803</v>
      </c>
      <c r="B951" s="243" t="s">
        <v>794</v>
      </c>
      <c r="C951" s="244">
        <v>825</v>
      </c>
      <c r="D951" s="244">
        <v>883</v>
      </c>
      <c r="E951" s="293">
        <f t="shared" si="67"/>
        <v>1.07030303030303</v>
      </c>
    </row>
    <row r="952" spans="1:5">
      <c r="A952" s="243">
        <v>2130804</v>
      </c>
      <c r="B952" s="243" t="s">
        <v>795</v>
      </c>
      <c r="C952" s="244">
        <v>3</v>
      </c>
      <c r="D952" s="244"/>
      <c r="E952" s="293">
        <f t="shared" si="67"/>
        <v>0</v>
      </c>
    </row>
    <row r="953" spans="1:5">
      <c r="A953" s="243">
        <v>2130805</v>
      </c>
      <c r="B953" s="243" t="s">
        <v>796</v>
      </c>
      <c r="C953" s="244">
        <v>0</v>
      </c>
      <c r="D953" s="244"/>
      <c r="E953" s="293">
        <f t="shared" si="67"/>
        <v>0</v>
      </c>
    </row>
    <row r="954" spans="1:5">
      <c r="A954" s="243">
        <v>2130899</v>
      </c>
      <c r="B954" s="243" t="s">
        <v>797</v>
      </c>
      <c r="C954" s="244">
        <v>16</v>
      </c>
      <c r="D954" s="244"/>
      <c r="E954" s="293">
        <f t="shared" si="67"/>
        <v>0</v>
      </c>
    </row>
    <row r="955" spans="1:5">
      <c r="A955" s="241">
        <v>21309</v>
      </c>
      <c r="B955" s="241" t="s">
        <v>798</v>
      </c>
      <c r="C955" s="242">
        <f>SUM(C956:C957)</f>
        <v>0</v>
      </c>
      <c r="D955" s="242">
        <f>SUM(D956:D957)</f>
        <v>0</v>
      </c>
      <c r="E955" s="292">
        <f t="shared" si="67"/>
        <v>0</v>
      </c>
    </row>
    <row r="956" spans="1:5">
      <c r="A956" s="243">
        <v>2130901</v>
      </c>
      <c r="B956" s="243" t="s">
        <v>799</v>
      </c>
      <c r="C956" s="244">
        <v>0</v>
      </c>
      <c r="D956" s="244"/>
      <c r="E956" s="293">
        <f t="shared" si="67"/>
        <v>0</v>
      </c>
    </row>
    <row r="957" spans="1:5">
      <c r="A957" s="243">
        <v>2130999</v>
      </c>
      <c r="B957" s="243" t="s">
        <v>800</v>
      </c>
      <c r="C957" s="244">
        <v>0</v>
      </c>
      <c r="D957" s="244"/>
      <c r="E957" s="293">
        <f t="shared" si="67"/>
        <v>0</v>
      </c>
    </row>
    <row r="958" spans="1:5">
      <c r="A958" s="241">
        <v>21399</v>
      </c>
      <c r="B958" s="241" t="s">
        <v>801</v>
      </c>
      <c r="C958" s="242">
        <f>SUM(C959:C960)</f>
        <v>15</v>
      </c>
      <c r="D958" s="242">
        <f>SUM(D959:D960)</f>
        <v>200</v>
      </c>
      <c r="E958" s="292">
        <f t="shared" si="67"/>
        <v>13.3333333333333</v>
      </c>
    </row>
    <row r="959" spans="1:5">
      <c r="A959" s="243">
        <v>2139901</v>
      </c>
      <c r="B959" s="243" t="s">
        <v>802</v>
      </c>
      <c r="C959" s="244">
        <v>0</v>
      </c>
      <c r="D959" s="244"/>
      <c r="E959" s="293">
        <f t="shared" si="67"/>
        <v>0</v>
      </c>
    </row>
    <row r="960" spans="1:5">
      <c r="A960" s="243">
        <v>2139999</v>
      </c>
      <c r="B960" s="243" t="s">
        <v>803</v>
      </c>
      <c r="C960" s="244">
        <v>15</v>
      </c>
      <c r="D960" s="244">
        <v>200</v>
      </c>
      <c r="E960" s="293">
        <f t="shared" si="67"/>
        <v>13.3333333333333</v>
      </c>
    </row>
    <row r="961" spans="1:5">
      <c r="A961" s="239">
        <v>214</v>
      </c>
      <c r="B961" s="239" t="s">
        <v>804</v>
      </c>
      <c r="C961" s="240">
        <f>C962+C985+C995+C1005+C1010+C1017+C1022</f>
        <v>6046</v>
      </c>
      <c r="D961" s="240">
        <f>D962+D985+D995+D1005+D1010+D1017+D1022</f>
        <v>3212</v>
      </c>
      <c r="E961" s="291">
        <f>IFERROR(D961/C961,)</f>
        <v>0.531260337413166</v>
      </c>
    </row>
    <row r="962" spans="1:5">
      <c r="A962" s="241">
        <v>21401</v>
      </c>
      <c r="B962" s="241" t="s">
        <v>805</v>
      </c>
      <c r="C962" s="242">
        <f>SUM(C963:C984)</f>
        <v>5456</v>
      </c>
      <c r="D962" s="242">
        <f>SUM(D963:D984)</f>
        <v>2934</v>
      </c>
      <c r="E962" s="292">
        <f>IFERROR(D962/C962,0)</f>
        <v>0.537756598240469</v>
      </c>
    </row>
    <row r="963" spans="1:5">
      <c r="A963" s="243">
        <v>2140101</v>
      </c>
      <c r="B963" s="243" t="s">
        <v>77</v>
      </c>
      <c r="C963" s="244">
        <v>1581</v>
      </c>
      <c r="D963" s="244">
        <v>915</v>
      </c>
      <c r="E963" s="293">
        <f t="shared" ref="E963:E985" si="68">IFERROR(D963/C963,0)</f>
        <v>0.578747628083491</v>
      </c>
    </row>
    <row r="964" spans="1:5">
      <c r="A964" s="243">
        <v>2140102</v>
      </c>
      <c r="B964" s="243" t="s">
        <v>78</v>
      </c>
      <c r="C964" s="244">
        <v>723</v>
      </c>
      <c r="D964" s="244"/>
      <c r="E964" s="293">
        <f t="shared" si="68"/>
        <v>0</v>
      </c>
    </row>
    <row r="965" spans="1:5">
      <c r="A965" s="243">
        <v>2140103</v>
      </c>
      <c r="B965" s="243" t="s">
        <v>79</v>
      </c>
      <c r="C965" s="244">
        <v>0</v>
      </c>
      <c r="D965" s="244"/>
      <c r="E965" s="293">
        <f t="shared" si="68"/>
        <v>0</v>
      </c>
    </row>
    <row r="966" spans="1:5">
      <c r="A966" s="243">
        <v>2140104</v>
      </c>
      <c r="B966" s="243" t="s">
        <v>806</v>
      </c>
      <c r="C966" s="244">
        <v>1504</v>
      </c>
      <c r="D966" s="244">
        <v>1267</v>
      </c>
      <c r="E966" s="293">
        <f t="shared" si="68"/>
        <v>0.842420212765957</v>
      </c>
    </row>
    <row r="967" spans="1:5">
      <c r="A967" s="243">
        <v>2140106</v>
      </c>
      <c r="B967" s="243" t="s">
        <v>807</v>
      </c>
      <c r="C967" s="244">
        <v>1327</v>
      </c>
      <c r="D967" s="244">
        <v>752</v>
      </c>
      <c r="E967" s="293">
        <f t="shared" si="68"/>
        <v>0.566691785983421</v>
      </c>
    </row>
    <row r="968" spans="1:5">
      <c r="A968" s="243">
        <v>2140109</v>
      </c>
      <c r="B968" s="243" t="s">
        <v>808</v>
      </c>
      <c r="C968" s="244">
        <v>0</v>
      </c>
      <c r="D968" s="244"/>
      <c r="E968" s="293">
        <f t="shared" si="68"/>
        <v>0</v>
      </c>
    </row>
    <row r="969" spans="1:5">
      <c r="A969" s="243">
        <v>2140110</v>
      </c>
      <c r="B969" s="243" t="s">
        <v>809</v>
      </c>
      <c r="C969" s="244">
        <v>1</v>
      </c>
      <c r="D969" s="244"/>
      <c r="E969" s="293">
        <f t="shared" si="68"/>
        <v>0</v>
      </c>
    </row>
    <row r="970" spans="1:5">
      <c r="A970" s="243">
        <v>2140111</v>
      </c>
      <c r="B970" s="243" t="s">
        <v>810</v>
      </c>
      <c r="C970" s="244">
        <v>0</v>
      </c>
      <c r="D970" s="244"/>
      <c r="E970" s="293">
        <f t="shared" si="68"/>
        <v>0</v>
      </c>
    </row>
    <row r="971" spans="1:5">
      <c r="A971" s="243">
        <v>2140112</v>
      </c>
      <c r="B971" s="243" t="s">
        <v>811</v>
      </c>
      <c r="C971" s="244">
        <v>0</v>
      </c>
      <c r="D971" s="244"/>
      <c r="E971" s="293">
        <f t="shared" si="68"/>
        <v>0</v>
      </c>
    </row>
    <row r="972" spans="1:5">
      <c r="A972" s="243">
        <v>2140114</v>
      </c>
      <c r="B972" s="243" t="s">
        <v>812</v>
      </c>
      <c r="C972" s="244">
        <v>0</v>
      </c>
      <c r="D972" s="244"/>
      <c r="E972" s="293">
        <f t="shared" si="68"/>
        <v>0</v>
      </c>
    </row>
    <row r="973" spans="1:5">
      <c r="A973" s="243">
        <v>2140122</v>
      </c>
      <c r="B973" s="243" t="s">
        <v>813</v>
      </c>
      <c r="C973" s="244">
        <v>0</v>
      </c>
      <c r="D973" s="244"/>
      <c r="E973" s="293">
        <f t="shared" si="68"/>
        <v>0</v>
      </c>
    </row>
    <row r="974" spans="1:5">
      <c r="A974" s="243">
        <v>2140123</v>
      </c>
      <c r="B974" s="243" t="s">
        <v>814</v>
      </c>
      <c r="C974" s="244">
        <v>0</v>
      </c>
      <c r="D974" s="244"/>
      <c r="E974" s="293">
        <f t="shared" si="68"/>
        <v>0</v>
      </c>
    </row>
    <row r="975" spans="1:5">
      <c r="A975" s="243">
        <v>2140127</v>
      </c>
      <c r="B975" s="243" t="s">
        <v>815</v>
      </c>
      <c r="C975" s="244">
        <v>0</v>
      </c>
      <c r="D975" s="244"/>
      <c r="E975" s="293">
        <f t="shared" si="68"/>
        <v>0</v>
      </c>
    </row>
    <row r="976" spans="1:5">
      <c r="A976" s="243">
        <v>2140128</v>
      </c>
      <c r="B976" s="243" t="s">
        <v>816</v>
      </c>
      <c r="C976" s="244">
        <v>0</v>
      </c>
      <c r="D976" s="244"/>
      <c r="E976" s="293">
        <f t="shared" si="68"/>
        <v>0</v>
      </c>
    </row>
    <row r="977" spans="1:5">
      <c r="A977" s="243">
        <v>2140129</v>
      </c>
      <c r="B977" s="243" t="s">
        <v>817</v>
      </c>
      <c r="C977" s="244">
        <v>0</v>
      </c>
      <c r="D977" s="244"/>
      <c r="E977" s="293">
        <f t="shared" si="68"/>
        <v>0</v>
      </c>
    </row>
    <row r="978" spans="1:5">
      <c r="A978" s="243">
        <v>2140130</v>
      </c>
      <c r="B978" s="243" t="s">
        <v>818</v>
      </c>
      <c r="C978" s="244">
        <v>0</v>
      </c>
      <c r="D978" s="244"/>
      <c r="E978" s="293">
        <f t="shared" si="68"/>
        <v>0</v>
      </c>
    </row>
    <row r="979" spans="1:5">
      <c r="A979" s="243">
        <v>2140131</v>
      </c>
      <c r="B979" s="243" t="s">
        <v>819</v>
      </c>
      <c r="C979" s="244">
        <v>0</v>
      </c>
      <c r="D979" s="244"/>
      <c r="E979" s="293">
        <f t="shared" si="68"/>
        <v>0</v>
      </c>
    </row>
    <row r="980" spans="1:5">
      <c r="A980" s="243">
        <v>2140133</v>
      </c>
      <c r="B980" s="243" t="s">
        <v>820</v>
      </c>
      <c r="C980" s="244">
        <v>0</v>
      </c>
      <c r="D980" s="244"/>
      <c r="E980" s="293">
        <f t="shared" si="68"/>
        <v>0</v>
      </c>
    </row>
    <row r="981" spans="1:5">
      <c r="A981" s="243">
        <v>2140136</v>
      </c>
      <c r="B981" s="243" t="s">
        <v>821</v>
      </c>
      <c r="C981" s="244">
        <v>0</v>
      </c>
      <c r="D981" s="244"/>
      <c r="E981" s="293">
        <f t="shared" si="68"/>
        <v>0</v>
      </c>
    </row>
    <row r="982" spans="1:5">
      <c r="A982" s="243">
        <v>2140138</v>
      </c>
      <c r="B982" s="243" t="s">
        <v>822</v>
      </c>
      <c r="C982" s="244">
        <v>0</v>
      </c>
      <c r="D982" s="244"/>
      <c r="E982" s="293">
        <f t="shared" si="68"/>
        <v>0</v>
      </c>
    </row>
    <row r="983" spans="1:5">
      <c r="A983" s="243">
        <v>2140139</v>
      </c>
      <c r="B983" s="243" t="s">
        <v>823</v>
      </c>
      <c r="C983" s="244">
        <v>0</v>
      </c>
      <c r="D983" s="244"/>
      <c r="E983" s="293">
        <f t="shared" si="68"/>
        <v>0</v>
      </c>
    </row>
    <row r="984" spans="1:5">
      <c r="A984" s="243">
        <v>2140199</v>
      </c>
      <c r="B984" s="243" t="s">
        <v>824</v>
      </c>
      <c r="C984" s="244">
        <v>320</v>
      </c>
      <c r="D984" s="244"/>
      <c r="E984" s="293">
        <f t="shared" si="68"/>
        <v>0</v>
      </c>
    </row>
    <row r="985" spans="1:5">
      <c r="A985" s="241">
        <v>21402</v>
      </c>
      <c r="B985" s="241" t="s">
        <v>825</v>
      </c>
      <c r="C985" s="242">
        <f>SUM(C986:C994)</f>
        <v>73</v>
      </c>
      <c r="D985" s="242">
        <f>SUM(D986:D994)</f>
        <v>0</v>
      </c>
      <c r="E985" s="292">
        <f t="shared" si="68"/>
        <v>0</v>
      </c>
    </row>
    <row r="986" spans="1:5">
      <c r="A986" s="243">
        <v>2140201</v>
      </c>
      <c r="B986" s="243" t="s">
        <v>77</v>
      </c>
      <c r="C986" s="244">
        <v>0</v>
      </c>
      <c r="D986" s="244"/>
      <c r="E986" s="293">
        <f t="shared" ref="E986:E995" si="69">IFERROR(D986/C986,0)</f>
        <v>0</v>
      </c>
    </row>
    <row r="987" spans="1:5">
      <c r="A987" s="243">
        <v>2140202</v>
      </c>
      <c r="B987" s="243" t="s">
        <v>78</v>
      </c>
      <c r="C987" s="244">
        <v>0</v>
      </c>
      <c r="D987" s="244"/>
      <c r="E987" s="293">
        <f t="shared" si="69"/>
        <v>0</v>
      </c>
    </row>
    <row r="988" spans="1:5">
      <c r="A988" s="243">
        <v>2140203</v>
      </c>
      <c r="B988" s="243" t="s">
        <v>79</v>
      </c>
      <c r="C988" s="244">
        <v>0</v>
      </c>
      <c r="D988" s="244"/>
      <c r="E988" s="293">
        <f t="shared" si="69"/>
        <v>0</v>
      </c>
    </row>
    <row r="989" spans="1:5">
      <c r="A989" s="243">
        <v>2140204</v>
      </c>
      <c r="B989" s="243" t="s">
        <v>826</v>
      </c>
      <c r="C989" s="244">
        <v>0</v>
      </c>
      <c r="D989" s="244"/>
      <c r="E989" s="293">
        <f t="shared" si="69"/>
        <v>0</v>
      </c>
    </row>
    <row r="990" spans="1:5">
      <c r="A990" s="243">
        <v>2140205</v>
      </c>
      <c r="B990" s="243" t="s">
        <v>827</v>
      </c>
      <c r="C990" s="244">
        <v>0</v>
      </c>
      <c r="D990" s="244"/>
      <c r="E990" s="293">
        <f t="shared" si="69"/>
        <v>0</v>
      </c>
    </row>
    <row r="991" spans="1:5">
      <c r="A991" s="243">
        <v>2140206</v>
      </c>
      <c r="B991" s="243" t="s">
        <v>828</v>
      </c>
      <c r="C991" s="244">
        <v>73</v>
      </c>
      <c r="D991" s="244"/>
      <c r="E991" s="293">
        <f t="shared" si="69"/>
        <v>0</v>
      </c>
    </row>
    <row r="992" spans="1:5">
      <c r="A992" s="243">
        <v>2140207</v>
      </c>
      <c r="B992" s="243" t="s">
        <v>829</v>
      </c>
      <c r="C992" s="244">
        <v>0</v>
      </c>
      <c r="D992" s="244"/>
      <c r="E992" s="293">
        <f t="shared" si="69"/>
        <v>0</v>
      </c>
    </row>
    <row r="993" spans="1:5">
      <c r="A993" s="243">
        <v>2140208</v>
      </c>
      <c r="B993" s="243" t="s">
        <v>830</v>
      </c>
      <c r="C993" s="244">
        <v>0</v>
      </c>
      <c r="D993" s="244"/>
      <c r="E993" s="293">
        <f t="shared" si="69"/>
        <v>0</v>
      </c>
    </row>
    <row r="994" spans="1:5">
      <c r="A994" s="243">
        <v>2140299</v>
      </c>
      <c r="B994" s="243" t="s">
        <v>831</v>
      </c>
      <c r="C994" s="244">
        <v>0</v>
      </c>
      <c r="D994" s="244"/>
      <c r="E994" s="293">
        <f t="shared" si="69"/>
        <v>0</v>
      </c>
    </row>
    <row r="995" spans="1:5">
      <c r="A995" s="241">
        <v>21403</v>
      </c>
      <c r="B995" s="241" t="s">
        <v>832</v>
      </c>
      <c r="C995" s="242">
        <f>SUM(C996:C1004)</f>
        <v>0</v>
      </c>
      <c r="D995" s="242">
        <f>SUM(D996:D1004)</f>
        <v>0</v>
      </c>
      <c r="E995" s="292">
        <f t="shared" si="69"/>
        <v>0</v>
      </c>
    </row>
    <row r="996" spans="1:5">
      <c r="A996" s="243">
        <v>2140301</v>
      </c>
      <c r="B996" s="243" t="s">
        <v>77</v>
      </c>
      <c r="C996" s="244">
        <v>0</v>
      </c>
      <c r="D996" s="244"/>
      <c r="E996" s="293">
        <f t="shared" ref="E996:E1010" si="70">IFERROR(D996/C996,0)</f>
        <v>0</v>
      </c>
    </row>
    <row r="997" spans="1:5">
      <c r="A997" s="243">
        <v>2140302</v>
      </c>
      <c r="B997" s="243" t="s">
        <v>78</v>
      </c>
      <c r="C997" s="244">
        <v>0</v>
      </c>
      <c r="D997" s="244"/>
      <c r="E997" s="293">
        <f t="shared" si="70"/>
        <v>0</v>
      </c>
    </row>
    <row r="998" spans="1:5">
      <c r="A998" s="243">
        <v>2140303</v>
      </c>
      <c r="B998" s="243" t="s">
        <v>79</v>
      </c>
      <c r="C998" s="244">
        <v>0</v>
      </c>
      <c r="D998" s="244"/>
      <c r="E998" s="293">
        <f t="shared" si="70"/>
        <v>0</v>
      </c>
    </row>
    <row r="999" spans="1:5">
      <c r="A999" s="243">
        <v>2140304</v>
      </c>
      <c r="B999" s="243" t="s">
        <v>833</v>
      </c>
      <c r="C999" s="244">
        <v>0</v>
      </c>
      <c r="D999" s="244"/>
      <c r="E999" s="293">
        <f t="shared" si="70"/>
        <v>0</v>
      </c>
    </row>
    <row r="1000" spans="1:5">
      <c r="A1000" s="243">
        <v>2140305</v>
      </c>
      <c r="B1000" s="243" t="s">
        <v>834</v>
      </c>
      <c r="C1000" s="244">
        <v>0</v>
      </c>
      <c r="D1000" s="244"/>
      <c r="E1000" s="293">
        <f t="shared" si="70"/>
        <v>0</v>
      </c>
    </row>
    <row r="1001" spans="1:5">
      <c r="A1001" s="243">
        <v>2140306</v>
      </c>
      <c r="B1001" s="243" t="s">
        <v>835</v>
      </c>
      <c r="C1001" s="244">
        <v>0</v>
      </c>
      <c r="D1001" s="244"/>
      <c r="E1001" s="293">
        <f t="shared" si="70"/>
        <v>0</v>
      </c>
    </row>
    <row r="1002" spans="1:5">
      <c r="A1002" s="243">
        <v>2140307</v>
      </c>
      <c r="B1002" s="243" t="s">
        <v>836</v>
      </c>
      <c r="C1002" s="244">
        <v>0</v>
      </c>
      <c r="D1002" s="244"/>
      <c r="E1002" s="293">
        <f t="shared" si="70"/>
        <v>0</v>
      </c>
    </row>
    <row r="1003" spans="1:5">
      <c r="A1003" s="243">
        <v>2140308</v>
      </c>
      <c r="B1003" s="243" t="s">
        <v>837</v>
      </c>
      <c r="C1003" s="244">
        <v>0</v>
      </c>
      <c r="D1003" s="244"/>
      <c r="E1003" s="293">
        <f t="shared" si="70"/>
        <v>0</v>
      </c>
    </row>
    <row r="1004" spans="1:5">
      <c r="A1004" s="243">
        <v>2140399</v>
      </c>
      <c r="B1004" s="243" t="s">
        <v>838</v>
      </c>
      <c r="C1004" s="244">
        <v>0</v>
      </c>
      <c r="D1004" s="244"/>
      <c r="E1004" s="293">
        <f t="shared" si="70"/>
        <v>0</v>
      </c>
    </row>
    <row r="1005" spans="1:5">
      <c r="A1005" s="241">
        <v>21404</v>
      </c>
      <c r="B1005" s="241" t="s">
        <v>839</v>
      </c>
      <c r="C1005" s="242">
        <f>SUM(C1006:C1009)</f>
        <v>122</v>
      </c>
      <c r="D1005" s="242">
        <f>SUM(D1006:D1009)</f>
        <v>0</v>
      </c>
      <c r="E1005" s="292">
        <f t="shared" si="70"/>
        <v>0</v>
      </c>
    </row>
    <row r="1006" spans="1:5">
      <c r="A1006" s="243">
        <v>2140401</v>
      </c>
      <c r="B1006" s="243" t="s">
        <v>840</v>
      </c>
      <c r="C1006" s="244">
        <v>2</v>
      </c>
      <c r="D1006" s="244"/>
      <c r="E1006" s="293">
        <f t="shared" si="70"/>
        <v>0</v>
      </c>
    </row>
    <row r="1007" spans="1:5">
      <c r="A1007" s="243">
        <v>2140402</v>
      </c>
      <c r="B1007" s="243" t="s">
        <v>841</v>
      </c>
      <c r="C1007" s="244">
        <v>101</v>
      </c>
      <c r="D1007" s="244"/>
      <c r="E1007" s="293">
        <f t="shared" si="70"/>
        <v>0</v>
      </c>
    </row>
    <row r="1008" spans="1:5">
      <c r="A1008" s="243">
        <v>2140403</v>
      </c>
      <c r="B1008" s="243" t="s">
        <v>842</v>
      </c>
      <c r="C1008" s="244">
        <v>0</v>
      </c>
      <c r="D1008" s="244"/>
      <c r="E1008" s="293">
        <f t="shared" si="70"/>
        <v>0</v>
      </c>
    </row>
    <row r="1009" spans="1:5">
      <c r="A1009" s="243">
        <v>2140499</v>
      </c>
      <c r="B1009" s="243" t="s">
        <v>843</v>
      </c>
      <c r="C1009" s="244">
        <v>19</v>
      </c>
      <c r="D1009" s="244"/>
      <c r="E1009" s="293">
        <f t="shared" si="70"/>
        <v>0</v>
      </c>
    </row>
    <row r="1010" spans="1:5">
      <c r="A1010" s="241">
        <v>21405</v>
      </c>
      <c r="B1010" s="241" t="s">
        <v>844</v>
      </c>
      <c r="C1010" s="242">
        <f>SUM(C1011:C1016)</f>
        <v>0</v>
      </c>
      <c r="D1010" s="242">
        <f>SUM(D1011:D1016)</f>
        <v>0</v>
      </c>
      <c r="E1010" s="292">
        <f t="shared" si="70"/>
        <v>0</v>
      </c>
    </row>
    <row r="1011" spans="1:5">
      <c r="A1011" s="243">
        <v>2140501</v>
      </c>
      <c r="B1011" s="243" t="s">
        <v>77</v>
      </c>
      <c r="C1011" s="244">
        <v>0</v>
      </c>
      <c r="D1011" s="244"/>
      <c r="E1011" s="293">
        <f t="shared" ref="E1011:E1024" si="71">IFERROR(D1011/C1011,0)</f>
        <v>0</v>
      </c>
    </row>
    <row r="1012" spans="1:5">
      <c r="A1012" s="243">
        <v>2140502</v>
      </c>
      <c r="B1012" s="243" t="s">
        <v>78</v>
      </c>
      <c r="C1012" s="244">
        <v>0</v>
      </c>
      <c r="D1012" s="244"/>
      <c r="E1012" s="293">
        <f t="shared" si="71"/>
        <v>0</v>
      </c>
    </row>
    <row r="1013" spans="1:5">
      <c r="A1013" s="243">
        <v>2140503</v>
      </c>
      <c r="B1013" s="243" t="s">
        <v>79</v>
      </c>
      <c r="C1013" s="244">
        <v>0</v>
      </c>
      <c r="D1013" s="244"/>
      <c r="E1013" s="293">
        <f t="shared" si="71"/>
        <v>0</v>
      </c>
    </row>
    <row r="1014" spans="1:5">
      <c r="A1014" s="243">
        <v>2140504</v>
      </c>
      <c r="B1014" s="243" t="s">
        <v>830</v>
      </c>
      <c r="C1014" s="244">
        <v>0</v>
      </c>
      <c r="D1014" s="244"/>
      <c r="E1014" s="293">
        <f t="shared" si="71"/>
        <v>0</v>
      </c>
    </row>
    <row r="1015" spans="1:5">
      <c r="A1015" s="243">
        <v>2140505</v>
      </c>
      <c r="B1015" s="243" t="s">
        <v>845</v>
      </c>
      <c r="C1015" s="244">
        <v>0</v>
      </c>
      <c r="D1015" s="244"/>
      <c r="E1015" s="293">
        <f t="shared" si="71"/>
        <v>0</v>
      </c>
    </row>
    <row r="1016" spans="1:5">
      <c r="A1016" s="243">
        <v>2140599</v>
      </c>
      <c r="B1016" s="243" t="s">
        <v>846</v>
      </c>
      <c r="C1016" s="244">
        <v>0</v>
      </c>
      <c r="D1016" s="244"/>
      <c r="E1016" s="293">
        <f t="shared" si="71"/>
        <v>0</v>
      </c>
    </row>
    <row r="1017" spans="1:5">
      <c r="A1017" s="241">
        <v>21406</v>
      </c>
      <c r="B1017" s="241" t="s">
        <v>847</v>
      </c>
      <c r="C1017" s="242">
        <f>SUM(C1018:C1021)</f>
        <v>321</v>
      </c>
      <c r="D1017" s="242">
        <f>SUM(D1018:D1021)</f>
        <v>0</v>
      </c>
      <c r="E1017" s="292">
        <f t="shared" si="71"/>
        <v>0</v>
      </c>
    </row>
    <row r="1018" spans="1:5">
      <c r="A1018" s="243">
        <v>2140601</v>
      </c>
      <c r="B1018" s="243" t="s">
        <v>848</v>
      </c>
      <c r="C1018" s="244">
        <v>321</v>
      </c>
      <c r="D1018" s="244"/>
      <c r="E1018" s="293">
        <f t="shared" si="71"/>
        <v>0</v>
      </c>
    </row>
    <row r="1019" spans="1:5">
      <c r="A1019" s="243">
        <v>2140602</v>
      </c>
      <c r="B1019" s="243" t="s">
        <v>849</v>
      </c>
      <c r="C1019" s="244">
        <v>0</v>
      </c>
      <c r="D1019" s="244"/>
      <c r="E1019" s="293">
        <f t="shared" si="71"/>
        <v>0</v>
      </c>
    </row>
    <row r="1020" spans="1:5">
      <c r="A1020" s="243">
        <v>2140603</v>
      </c>
      <c r="B1020" s="243" t="s">
        <v>850</v>
      </c>
      <c r="C1020" s="244">
        <v>0</v>
      </c>
      <c r="D1020" s="244"/>
      <c r="E1020" s="293">
        <f t="shared" si="71"/>
        <v>0</v>
      </c>
    </row>
    <row r="1021" spans="1:5">
      <c r="A1021" s="243">
        <v>2140699</v>
      </c>
      <c r="B1021" s="243" t="s">
        <v>851</v>
      </c>
      <c r="C1021" s="244">
        <v>0</v>
      </c>
      <c r="D1021" s="244"/>
      <c r="E1021" s="293">
        <f t="shared" si="71"/>
        <v>0</v>
      </c>
    </row>
    <row r="1022" spans="1:5">
      <c r="A1022" s="241">
        <v>21499</v>
      </c>
      <c r="B1022" s="241" t="s">
        <v>852</v>
      </c>
      <c r="C1022" s="242">
        <f>SUM(C1023:C1024)</f>
        <v>74</v>
      </c>
      <c r="D1022" s="242">
        <f>SUM(D1023:D1024)</f>
        <v>278</v>
      </c>
      <c r="E1022" s="292">
        <f t="shared" si="71"/>
        <v>3.75675675675676</v>
      </c>
    </row>
    <row r="1023" spans="1:5">
      <c r="A1023" s="243">
        <v>2149901</v>
      </c>
      <c r="B1023" s="243" t="s">
        <v>853</v>
      </c>
      <c r="C1023" s="244">
        <v>0</v>
      </c>
      <c r="D1023" s="244"/>
      <c r="E1023" s="293">
        <f t="shared" si="71"/>
        <v>0</v>
      </c>
    </row>
    <row r="1024" spans="1:5">
      <c r="A1024" s="243">
        <v>2149999</v>
      </c>
      <c r="B1024" s="243" t="s">
        <v>854</v>
      </c>
      <c r="C1024" s="244">
        <v>74</v>
      </c>
      <c r="D1024" s="244">
        <v>278</v>
      </c>
      <c r="E1024" s="293">
        <f t="shared" si="71"/>
        <v>3.75675675675676</v>
      </c>
    </row>
    <row r="1025" spans="1:5">
      <c r="A1025" s="239">
        <v>215</v>
      </c>
      <c r="B1025" s="239" t="s">
        <v>855</v>
      </c>
      <c r="C1025" s="240">
        <f>C1026+C1036+C1052+C1057+C1068+C1075+C1083</f>
        <v>3502</v>
      </c>
      <c r="D1025" s="240">
        <f>D1026+D1036+D1052+D1057+D1068+D1075+D1083</f>
        <v>801</v>
      </c>
      <c r="E1025" s="291">
        <f>IFERROR(D1025/C1025,)</f>
        <v>0.228726442033124</v>
      </c>
    </row>
    <row r="1026" spans="1:5">
      <c r="A1026" s="241">
        <v>21501</v>
      </c>
      <c r="B1026" s="241" t="s">
        <v>856</v>
      </c>
      <c r="C1026" s="242">
        <f>SUM(C1027:C1035)</f>
        <v>0</v>
      </c>
      <c r="D1026" s="242">
        <f>SUM(D1027:D1035)</f>
        <v>0</v>
      </c>
      <c r="E1026" s="292">
        <f>IFERROR(D1026/C1026,0)</f>
        <v>0</v>
      </c>
    </row>
    <row r="1027" spans="1:5">
      <c r="A1027" s="243">
        <v>2150101</v>
      </c>
      <c r="B1027" s="243" t="s">
        <v>77</v>
      </c>
      <c r="C1027" s="244">
        <v>0</v>
      </c>
      <c r="D1027" s="244"/>
      <c r="E1027" s="293">
        <f t="shared" ref="E1027:E1036" si="72">IFERROR(D1027/C1027,0)</f>
        <v>0</v>
      </c>
    </row>
    <row r="1028" spans="1:5">
      <c r="A1028" s="243">
        <v>2150102</v>
      </c>
      <c r="B1028" s="243" t="s">
        <v>78</v>
      </c>
      <c r="C1028" s="244">
        <v>0</v>
      </c>
      <c r="D1028" s="244"/>
      <c r="E1028" s="293">
        <f t="shared" si="72"/>
        <v>0</v>
      </c>
    </row>
    <row r="1029" spans="1:5">
      <c r="A1029" s="243">
        <v>2150103</v>
      </c>
      <c r="B1029" s="243" t="s">
        <v>79</v>
      </c>
      <c r="C1029" s="244">
        <v>0</v>
      </c>
      <c r="D1029" s="244"/>
      <c r="E1029" s="293">
        <f t="shared" si="72"/>
        <v>0</v>
      </c>
    </row>
    <row r="1030" spans="1:5">
      <c r="A1030" s="243">
        <v>2150104</v>
      </c>
      <c r="B1030" s="243" t="s">
        <v>857</v>
      </c>
      <c r="C1030" s="244">
        <v>0</v>
      </c>
      <c r="D1030" s="244"/>
      <c r="E1030" s="293">
        <f t="shared" si="72"/>
        <v>0</v>
      </c>
    </row>
    <row r="1031" spans="1:5">
      <c r="A1031" s="243">
        <v>2150105</v>
      </c>
      <c r="B1031" s="243" t="s">
        <v>858</v>
      </c>
      <c r="C1031" s="244">
        <v>0</v>
      </c>
      <c r="D1031" s="244"/>
      <c r="E1031" s="293">
        <f t="shared" si="72"/>
        <v>0</v>
      </c>
    </row>
    <row r="1032" spans="1:5">
      <c r="A1032" s="243">
        <v>2150106</v>
      </c>
      <c r="B1032" s="243" t="s">
        <v>859</v>
      </c>
      <c r="C1032" s="244">
        <v>0</v>
      </c>
      <c r="D1032" s="244"/>
      <c r="E1032" s="293">
        <f t="shared" si="72"/>
        <v>0</v>
      </c>
    </row>
    <row r="1033" spans="1:5">
      <c r="A1033" s="243">
        <v>2150107</v>
      </c>
      <c r="B1033" s="243" t="s">
        <v>860</v>
      </c>
      <c r="C1033" s="244">
        <v>0</v>
      </c>
      <c r="D1033" s="244"/>
      <c r="E1033" s="293">
        <f t="shared" si="72"/>
        <v>0</v>
      </c>
    </row>
    <row r="1034" spans="1:5">
      <c r="A1034" s="243">
        <v>2150108</v>
      </c>
      <c r="B1034" s="243" t="s">
        <v>861</v>
      </c>
      <c r="C1034" s="244">
        <v>0</v>
      </c>
      <c r="D1034" s="244"/>
      <c r="E1034" s="293">
        <f t="shared" si="72"/>
        <v>0</v>
      </c>
    </row>
    <row r="1035" spans="1:5">
      <c r="A1035" s="243">
        <v>2150199</v>
      </c>
      <c r="B1035" s="243" t="s">
        <v>862</v>
      </c>
      <c r="C1035" s="244">
        <v>0</v>
      </c>
      <c r="D1035" s="244"/>
      <c r="E1035" s="293">
        <f t="shared" si="72"/>
        <v>0</v>
      </c>
    </row>
    <row r="1036" spans="1:5">
      <c r="A1036" s="241">
        <v>21502</v>
      </c>
      <c r="B1036" s="241" t="s">
        <v>863</v>
      </c>
      <c r="C1036" s="242">
        <f>SUM(C1037:C1051)</f>
        <v>2075</v>
      </c>
      <c r="D1036" s="242">
        <f>SUM(D1037:D1051)</f>
        <v>0</v>
      </c>
      <c r="E1036" s="292">
        <f t="shared" si="72"/>
        <v>0</v>
      </c>
    </row>
    <row r="1037" spans="1:5">
      <c r="A1037" s="243">
        <v>2150201</v>
      </c>
      <c r="B1037" s="243" t="s">
        <v>77</v>
      </c>
      <c r="C1037" s="244">
        <v>0</v>
      </c>
      <c r="D1037" s="244"/>
      <c r="E1037" s="293">
        <f t="shared" ref="E1037:E1057" si="73">IFERROR(D1037/C1037,0)</f>
        <v>0</v>
      </c>
    </row>
    <row r="1038" spans="1:5">
      <c r="A1038" s="243">
        <v>2150202</v>
      </c>
      <c r="B1038" s="243" t="s">
        <v>78</v>
      </c>
      <c r="C1038" s="244">
        <v>0</v>
      </c>
      <c r="D1038" s="244"/>
      <c r="E1038" s="293">
        <f t="shared" si="73"/>
        <v>0</v>
      </c>
    </row>
    <row r="1039" spans="1:5">
      <c r="A1039" s="243">
        <v>2150203</v>
      </c>
      <c r="B1039" s="243" t="s">
        <v>79</v>
      </c>
      <c r="C1039" s="244">
        <v>0</v>
      </c>
      <c r="D1039" s="244"/>
      <c r="E1039" s="293">
        <f t="shared" si="73"/>
        <v>0</v>
      </c>
    </row>
    <row r="1040" spans="1:5">
      <c r="A1040" s="243">
        <v>2150204</v>
      </c>
      <c r="B1040" s="243" t="s">
        <v>864</v>
      </c>
      <c r="C1040" s="244">
        <v>0</v>
      </c>
      <c r="D1040" s="244"/>
      <c r="E1040" s="293">
        <f t="shared" si="73"/>
        <v>0</v>
      </c>
    </row>
    <row r="1041" spans="1:5">
      <c r="A1041" s="243">
        <v>2150205</v>
      </c>
      <c r="B1041" s="243" t="s">
        <v>865</v>
      </c>
      <c r="C1041" s="244">
        <v>0</v>
      </c>
      <c r="D1041" s="244"/>
      <c r="E1041" s="293">
        <f t="shared" si="73"/>
        <v>0</v>
      </c>
    </row>
    <row r="1042" spans="1:5">
      <c r="A1042" s="243">
        <v>2150206</v>
      </c>
      <c r="B1042" s="243" t="s">
        <v>866</v>
      </c>
      <c r="C1042" s="244">
        <v>0</v>
      </c>
      <c r="D1042" s="244"/>
      <c r="E1042" s="293">
        <f t="shared" si="73"/>
        <v>0</v>
      </c>
    </row>
    <row r="1043" spans="1:5">
      <c r="A1043" s="243">
        <v>2150207</v>
      </c>
      <c r="B1043" s="243" t="s">
        <v>867</v>
      </c>
      <c r="C1043" s="244">
        <v>0</v>
      </c>
      <c r="D1043" s="244"/>
      <c r="E1043" s="293">
        <f t="shared" si="73"/>
        <v>0</v>
      </c>
    </row>
    <row r="1044" spans="1:5">
      <c r="A1044" s="243">
        <v>2150208</v>
      </c>
      <c r="B1044" s="243" t="s">
        <v>868</v>
      </c>
      <c r="C1044" s="244">
        <v>0</v>
      </c>
      <c r="D1044" s="244"/>
      <c r="E1044" s="293">
        <f t="shared" si="73"/>
        <v>0</v>
      </c>
    </row>
    <row r="1045" spans="1:5">
      <c r="A1045" s="243">
        <v>2150209</v>
      </c>
      <c r="B1045" s="243" t="s">
        <v>869</v>
      </c>
      <c r="C1045" s="244">
        <v>0</v>
      </c>
      <c r="D1045" s="244"/>
      <c r="E1045" s="293">
        <f t="shared" si="73"/>
        <v>0</v>
      </c>
    </row>
    <row r="1046" spans="1:5">
      <c r="A1046" s="243">
        <v>2150210</v>
      </c>
      <c r="B1046" s="243" t="s">
        <v>870</v>
      </c>
      <c r="C1046" s="244">
        <v>0</v>
      </c>
      <c r="D1046" s="244"/>
      <c r="E1046" s="293">
        <f t="shared" si="73"/>
        <v>0</v>
      </c>
    </row>
    <row r="1047" spans="1:5">
      <c r="A1047" s="243">
        <v>2150212</v>
      </c>
      <c r="B1047" s="243" t="s">
        <v>871</v>
      </c>
      <c r="C1047" s="244">
        <v>0</v>
      </c>
      <c r="D1047" s="244"/>
      <c r="E1047" s="293">
        <f t="shared" si="73"/>
        <v>0</v>
      </c>
    </row>
    <row r="1048" spans="1:5">
      <c r="A1048" s="243">
        <v>2150213</v>
      </c>
      <c r="B1048" s="243" t="s">
        <v>872</v>
      </c>
      <c r="C1048" s="244">
        <v>0</v>
      </c>
      <c r="D1048" s="244"/>
      <c r="E1048" s="293">
        <f t="shared" si="73"/>
        <v>0</v>
      </c>
    </row>
    <row r="1049" spans="1:5">
      <c r="A1049" s="243">
        <v>2150214</v>
      </c>
      <c r="B1049" s="243" t="s">
        <v>873</v>
      </c>
      <c r="C1049" s="244">
        <v>0</v>
      </c>
      <c r="D1049" s="244"/>
      <c r="E1049" s="293">
        <f t="shared" si="73"/>
        <v>0</v>
      </c>
    </row>
    <row r="1050" spans="1:5">
      <c r="A1050" s="243">
        <v>2150215</v>
      </c>
      <c r="B1050" s="243" t="s">
        <v>874</v>
      </c>
      <c r="C1050" s="244">
        <v>0</v>
      </c>
      <c r="D1050" s="244"/>
      <c r="E1050" s="293">
        <f t="shared" si="73"/>
        <v>0</v>
      </c>
    </row>
    <row r="1051" spans="1:5">
      <c r="A1051" s="243">
        <v>2150299</v>
      </c>
      <c r="B1051" s="243" t="s">
        <v>875</v>
      </c>
      <c r="C1051" s="244">
        <v>2075</v>
      </c>
      <c r="D1051" s="244"/>
      <c r="E1051" s="293">
        <f t="shared" si="73"/>
        <v>0</v>
      </c>
    </row>
    <row r="1052" spans="1:5">
      <c r="A1052" s="241">
        <v>21503</v>
      </c>
      <c r="B1052" s="241" t="s">
        <v>876</v>
      </c>
      <c r="C1052" s="242">
        <f>SUM(C1053:C1056)</f>
        <v>0</v>
      </c>
      <c r="D1052" s="242">
        <f>SUM(D1053:D1056)</f>
        <v>0</v>
      </c>
      <c r="E1052" s="292">
        <f t="shared" si="73"/>
        <v>0</v>
      </c>
    </row>
    <row r="1053" spans="1:5">
      <c r="A1053" s="243">
        <v>2150301</v>
      </c>
      <c r="B1053" s="243" t="s">
        <v>77</v>
      </c>
      <c r="C1053" s="244">
        <v>0</v>
      </c>
      <c r="D1053" s="244"/>
      <c r="E1053" s="293">
        <f t="shared" si="73"/>
        <v>0</v>
      </c>
    </row>
    <row r="1054" spans="1:5">
      <c r="A1054" s="243">
        <v>2150302</v>
      </c>
      <c r="B1054" s="243" t="s">
        <v>78</v>
      </c>
      <c r="C1054" s="244">
        <v>0</v>
      </c>
      <c r="D1054" s="244"/>
      <c r="E1054" s="293">
        <f t="shared" si="73"/>
        <v>0</v>
      </c>
    </row>
    <row r="1055" spans="1:5">
      <c r="A1055" s="243">
        <v>2150303</v>
      </c>
      <c r="B1055" s="243" t="s">
        <v>79</v>
      </c>
      <c r="C1055" s="244">
        <v>0</v>
      </c>
      <c r="D1055" s="244"/>
      <c r="E1055" s="293">
        <f t="shared" si="73"/>
        <v>0</v>
      </c>
    </row>
    <row r="1056" spans="1:5">
      <c r="A1056" s="243">
        <v>2150399</v>
      </c>
      <c r="B1056" s="243" t="s">
        <v>877</v>
      </c>
      <c r="C1056" s="244">
        <v>0</v>
      </c>
      <c r="D1056" s="244"/>
      <c r="E1056" s="293">
        <f t="shared" si="73"/>
        <v>0</v>
      </c>
    </row>
    <row r="1057" spans="1:5">
      <c r="A1057" s="241">
        <v>21505</v>
      </c>
      <c r="B1057" s="241" t="s">
        <v>878</v>
      </c>
      <c r="C1057" s="242">
        <f>SUM(C1058:C1067)</f>
        <v>289</v>
      </c>
      <c r="D1057" s="242">
        <f>SUM(D1058:D1067)</f>
        <v>366</v>
      </c>
      <c r="E1057" s="292">
        <f t="shared" si="73"/>
        <v>1.26643598615917</v>
      </c>
    </row>
    <row r="1058" spans="1:5">
      <c r="A1058" s="243">
        <v>2150501</v>
      </c>
      <c r="B1058" s="243" t="s">
        <v>77</v>
      </c>
      <c r="C1058" s="244">
        <v>274</v>
      </c>
      <c r="D1058" s="244">
        <v>366</v>
      </c>
      <c r="E1058" s="293">
        <f t="shared" ref="E1058:E1068" si="74">IFERROR(D1058/C1058,0)</f>
        <v>1.33576642335766</v>
      </c>
    </row>
    <row r="1059" spans="1:5">
      <c r="A1059" s="243">
        <v>2150502</v>
      </c>
      <c r="B1059" s="243" t="s">
        <v>78</v>
      </c>
      <c r="C1059" s="244">
        <v>15</v>
      </c>
      <c r="D1059" s="244"/>
      <c r="E1059" s="293">
        <f t="shared" si="74"/>
        <v>0</v>
      </c>
    </row>
    <row r="1060" spans="1:5">
      <c r="A1060" s="243">
        <v>2150503</v>
      </c>
      <c r="B1060" s="243" t="s">
        <v>79</v>
      </c>
      <c r="C1060" s="244">
        <v>0</v>
      </c>
      <c r="D1060" s="244"/>
      <c r="E1060" s="293">
        <f t="shared" si="74"/>
        <v>0</v>
      </c>
    </row>
    <row r="1061" spans="1:5">
      <c r="A1061" s="243">
        <v>2150505</v>
      </c>
      <c r="B1061" s="243" t="s">
        <v>879</v>
      </c>
      <c r="C1061" s="244">
        <v>0</v>
      </c>
      <c r="D1061" s="244"/>
      <c r="E1061" s="293">
        <f t="shared" si="74"/>
        <v>0</v>
      </c>
    </row>
    <row r="1062" spans="1:5">
      <c r="A1062" s="243">
        <v>2150507</v>
      </c>
      <c r="B1062" s="243" t="s">
        <v>880</v>
      </c>
      <c r="C1062" s="244">
        <v>0</v>
      </c>
      <c r="D1062" s="244"/>
      <c r="E1062" s="293">
        <f t="shared" si="74"/>
        <v>0</v>
      </c>
    </row>
    <row r="1063" spans="1:5">
      <c r="A1063" s="243">
        <v>2150508</v>
      </c>
      <c r="B1063" s="243" t="s">
        <v>881</v>
      </c>
      <c r="C1063" s="244">
        <v>0</v>
      </c>
      <c r="D1063" s="244"/>
      <c r="E1063" s="293">
        <f t="shared" si="74"/>
        <v>0</v>
      </c>
    </row>
    <row r="1064" spans="1:5">
      <c r="A1064" s="243">
        <v>2150516</v>
      </c>
      <c r="B1064" s="243" t="s">
        <v>882</v>
      </c>
      <c r="C1064" s="244">
        <v>0</v>
      </c>
      <c r="D1064" s="244"/>
      <c r="E1064" s="293">
        <f t="shared" si="74"/>
        <v>0</v>
      </c>
    </row>
    <row r="1065" spans="1:5">
      <c r="A1065" s="243">
        <v>2150517</v>
      </c>
      <c r="B1065" s="243" t="s">
        <v>883</v>
      </c>
      <c r="C1065" s="244">
        <v>0</v>
      </c>
      <c r="D1065" s="244"/>
      <c r="E1065" s="293">
        <f t="shared" si="74"/>
        <v>0</v>
      </c>
    </row>
    <row r="1066" spans="1:5">
      <c r="A1066" s="243">
        <v>2150550</v>
      </c>
      <c r="B1066" s="243" t="s">
        <v>86</v>
      </c>
      <c r="C1066" s="244">
        <v>0</v>
      </c>
      <c r="D1066" s="244"/>
      <c r="E1066" s="293">
        <f t="shared" si="74"/>
        <v>0</v>
      </c>
    </row>
    <row r="1067" spans="1:5">
      <c r="A1067" s="243">
        <v>2150599</v>
      </c>
      <c r="B1067" s="243" t="s">
        <v>884</v>
      </c>
      <c r="C1067" s="244">
        <v>0</v>
      </c>
      <c r="D1067" s="244"/>
      <c r="E1067" s="293">
        <f t="shared" si="74"/>
        <v>0</v>
      </c>
    </row>
    <row r="1068" spans="1:5">
      <c r="A1068" s="241">
        <v>21507</v>
      </c>
      <c r="B1068" s="241" t="s">
        <v>885</v>
      </c>
      <c r="C1068" s="242">
        <f>SUM(C1069:C1074)</f>
        <v>0</v>
      </c>
      <c r="D1068" s="242">
        <f>SUM(D1069:D1074)</f>
        <v>0</v>
      </c>
      <c r="E1068" s="292">
        <f t="shared" si="74"/>
        <v>0</v>
      </c>
    </row>
    <row r="1069" spans="1:5">
      <c r="A1069" s="243">
        <v>2150701</v>
      </c>
      <c r="B1069" s="243" t="s">
        <v>77</v>
      </c>
      <c r="C1069" s="244">
        <v>0</v>
      </c>
      <c r="D1069" s="244"/>
      <c r="E1069" s="293">
        <f t="shared" ref="E1069:E1075" si="75">IFERROR(D1069/C1069,0)</f>
        <v>0</v>
      </c>
    </row>
    <row r="1070" spans="1:5">
      <c r="A1070" s="243">
        <v>2150702</v>
      </c>
      <c r="B1070" s="243" t="s">
        <v>78</v>
      </c>
      <c r="C1070" s="244">
        <v>0</v>
      </c>
      <c r="D1070" s="244"/>
      <c r="E1070" s="293">
        <f t="shared" si="75"/>
        <v>0</v>
      </c>
    </row>
    <row r="1071" spans="1:5">
      <c r="A1071" s="243">
        <v>2150703</v>
      </c>
      <c r="B1071" s="243" t="s">
        <v>79</v>
      </c>
      <c r="C1071" s="244">
        <v>0</v>
      </c>
      <c r="D1071" s="244"/>
      <c r="E1071" s="293">
        <f t="shared" si="75"/>
        <v>0</v>
      </c>
    </row>
    <row r="1072" spans="1:5">
      <c r="A1072" s="243">
        <v>2150704</v>
      </c>
      <c r="B1072" s="243" t="s">
        <v>886</v>
      </c>
      <c r="C1072" s="244">
        <v>0</v>
      </c>
      <c r="D1072" s="244"/>
      <c r="E1072" s="293">
        <f t="shared" si="75"/>
        <v>0</v>
      </c>
    </row>
    <row r="1073" spans="1:5">
      <c r="A1073" s="243">
        <v>2150705</v>
      </c>
      <c r="B1073" s="243" t="s">
        <v>887</v>
      </c>
      <c r="C1073" s="244">
        <v>0</v>
      </c>
      <c r="D1073" s="244"/>
      <c r="E1073" s="293">
        <f t="shared" si="75"/>
        <v>0</v>
      </c>
    </row>
    <row r="1074" spans="1:5">
      <c r="A1074" s="243">
        <v>2150799</v>
      </c>
      <c r="B1074" s="243" t="s">
        <v>888</v>
      </c>
      <c r="C1074" s="244">
        <v>0</v>
      </c>
      <c r="D1074" s="244"/>
      <c r="E1074" s="293">
        <f t="shared" si="75"/>
        <v>0</v>
      </c>
    </row>
    <row r="1075" spans="1:5">
      <c r="A1075" s="241">
        <v>21508</v>
      </c>
      <c r="B1075" s="241" t="s">
        <v>889</v>
      </c>
      <c r="C1075" s="242">
        <f>SUM(C1076:C1082)</f>
        <v>291</v>
      </c>
      <c r="D1075" s="242">
        <f>SUM(D1076:D1082)</f>
        <v>300</v>
      </c>
      <c r="E1075" s="292">
        <f t="shared" si="75"/>
        <v>1.03092783505155</v>
      </c>
    </row>
    <row r="1076" spans="1:5">
      <c r="A1076" s="243">
        <v>2150801</v>
      </c>
      <c r="B1076" s="243" t="s">
        <v>77</v>
      </c>
      <c r="C1076" s="244">
        <v>0</v>
      </c>
      <c r="D1076" s="244"/>
      <c r="E1076" s="293">
        <f t="shared" ref="E1076:E1088" si="76">IFERROR(D1076/C1076,0)</f>
        <v>0</v>
      </c>
    </row>
    <row r="1077" spans="1:5">
      <c r="A1077" s="243">
        <v>2150802</v>
      </c>
      <c r="B1077" s="243" t="s">
        <v>78</v>
      </c>
      <c r="C1077" s="244">
        <v>0</v>
      </c>
      <c r="D1077" s="244"/>
      <c r="E1077" s="293">
        <f t="shared" si="76"/>
        <v>0</v>
      </c>
    </row>
    <row r="1078" spans="1:5">
      <c r="A1078" s="243">
        <v>2150803</v>
      </c>
      <c r="B1078" s="243" t="s">
        <v>79</v>
      </c>
      <c r="C1078" s="244">
        <v>0</v>
      </c>
      <c r="D1078" s="244"/>
      <c r="E1078" s="293">
        <f t="shared" si="76"/>
        <v>0</v>
      </c>
    </row>
    <row r="1079" spans="1:5">
      <c r="A1079" s="243">
        <v>2150804</v>
      </c>
      <c r="B1079" s="243" t="s">
        <v>890</v>
      </c>
      <c r="C1079" s="244">
        <v>0</v>
      </c>
      <c r="D1079" s="244"/>
      <c r="E1079" s="293">
        <f t="shared" si="76"/>
        <v>0</v>
      </c>
    </row>
    <row r="1080" spans="1:5">
      <c r="A1080" s="243">
        <v>2150805</v>
      </c>
      <c r="B1080" s="243" t="s">
        <v>891</v>
      </c>
      <c r="C1080" s="244">
        <v>291</v>
      </c>
      <c r="D1080" s="244">
        <v>300</v>
      </c>
      <c r="E1080" s="293">
        <f t="shared" si="76"/>
        <v>1.03092783505155</v>
      </c>
    </row>
    <row r="1081" spans="1:5">
      <c r="A1081" s="243">
        <v>2150806</v>
      </c>
      <c r="B1081" s="243" t="s">
        <v>892</v>
      </c>
      <c r="C1081" s="244">
        <v>0</v>
      </c>
      <c r="D1081" s="244"/>
      <c r="E1081" s="293">
        <f t="shared" si="76"/>
        <v>0</v>
      </c>
    </row>
    <row r="1082" spans="1:5">
      <c r="A1082" s="243">
        <v>2150899</v>
      </c>
      <c r="B1082" s="243" t="s">
        <v>893</v>
      </c>
      <c r="C1082" s="244">
        <v>0</v>
      </c>
      <c r="D1082" s="244"/>
      <c r="E1082" s="293">
        <f t="shared" si="76"/>
        <v>0</v>
      </c>
    </row>
    <row r="1083" spans="1:5">
      <c r="A1083" s="241">
        <v>21599</v>
      </c>
      <c r="B1083" s="241" t="s">
        <v>894</v>
      </c>
      <c r="C1083" s="242">
        <f>SUM(C1084:C1088)</f>
        <v>847</v>
      </c>
      <c r="D1083" s="242">
        <f>SUM(D1084:D1088)</f>
        <v>135</v>
      </c>
      <c r="E1083" s="292">
        <f t="shared" si="76"/>
        <v>0.159386068476978</v>
      </c>
    </row>
    <row r="1084" spans="1:5">
      <c r="A1084" s="243">
        <v>2159901</v>
      </c>
      <c r="B1084" s="243" t="s">
        <v>895</v>
      </c>
      <c r="C1084" s="244">
        <v>0</v>
      </c>
      <c r="D1084" s="244"/>
      <c r="E1084" s="293">
        <f t="shared" si="76"/>
        <v>0</v>
      </c>
    </row>
    <row r="1085" spans="1:5">
      <c r="A1085" s="243">
        <v>2159904</v>
      </c>
      <c r="B1085" s="243" t="s">
        <v>896</v>
      </c>
      <c r="C1085" s="244">
        <v>0</v>
      </c>
      <c r="D1085" s="244"/>
      <c r="E1085" s="293">
        <f t="shared" si="76"/>
        <v>0</v>
      </c>
    </row>
    <row r="1086" spans="1:5">
      <c r="A1086" s="243">
        <v>2159905</v>
      </c>
      <c r="B1086" s="243" t="s">
        <v>897</v>
      </c>
      <c r="C1086" s="244">
        <v>0</v>
      </c>
      <c r="D1086" s="244"/>
      <c r="E1086" s="293">
        <f t="shared" si="76"/>
        <v>0</v>
      </c>
    </row>
    <row r="1087" spans="1:5">
      <c r="A1087" s="243">
        <v>2159906</v>
      </c>
      <c r="B1087" s="243" t="s">
        <v>898</v>
      </c>
      <c r="C1087" s="244">
        <v>0</v>
      </c>
      <c r="D1087" s="244"/>
      <c r="E1087" s="293">
        <f t="shared" si="76"/>
        <v>0</v>
      </c>
    </row>
    <row r="1088" spans="1:5">
      <c r="A1088" s="243">
        <v>2159999</v>
      </c>
      <c r="B1088" s="243" t="s">
        <v>899</v>
      </c>
      <c r="C1088" s="244">
        <v>847</v>
      </c>
      <c r="D1088" s="244">
        <v>135</v>
      </c>
      <c r="E1088" s="293">
        <f t="shared" si="76"/>
        <v>0.159386068476978</v>
      </c>
    </row>
    <row r="1089" spans="1:5">
      <c r="A1089" s="239">
        <v>216</v>
      </c>
      <c r="B1089" s="239" t="s">
        <v>900</v>
      </c>
      <c r="C1089" s="240">
        <f>C1090+C1100+C1106</f>
        <v>891</v>
      </c>
      <c r="D1089" s="240">
        <f>D1090+D1100+D1106</f>
        <v>241</v>
      </c>
      <c r="E1089" s="291">
        <f>IFERROR(D1089/C1089,)</f>
        <v>0.270482603815937</v>
      </c>
    </row>
    <row r="1090" spans="1:5">
      <c r="A1090" s="241">
        <v>21602</v>
      </c>
      <c r="B1090" s="241" t="s">
        <v>901</v>
      </c>
      <c r="C1090" s="242">
        <f>SUM(C1091:C1099)</f>
        <v>682</v>
      </c>
      <c r="D1090" s="242">
        <f>SUM(D1091:D1099)</f>
        <v>241</v>
      </c>
      <c r="E1090" s="292">
        <f>IFERROR(D1090/C1090,0)</f>
        <v>0.353372434017595</v>
      </c>
    </row>
    <row r="1091" spans="1:5">
      <c r="A1091" s="243">
        <v>2160201</v>
      </c>
      <c r="B1091" s="243" t="s">
        <v>77</v>
      </c>
      <c r="C1091" s="244">
        <v>215</v>
      </c>
      <c r="D1091" s="244">
        <v>234</v>
      </c>
      <c r="E1091" s="293">
        <f t="shared" ref="E1091:E1108" si="77">IFERROR(D1091/C1091,0)</f>
        <v>1.08837209302326</v>
      </c>
    </row>
    <row r="1092" spans="1:5">
      <c r="A1092" s="243">
        <v>2160202</v>
      </c>
      <c r="B1092" s="243" t="s">
        <v>78</v>
      </c>
      <c r="C1092" s="244">
        <v>24</v>
      </c>
      <c r="D1092" s="244"/>
      <c r="E1092" s="293">
        <f t="shared" si="77"/>
        <v>0</v>
      </c>
    </row>
    <row r="1093" spans="1:5">
      <c r="A1093" s="243">
        <v>2160203</v>
      </c>
      <c r="B1093" s="243" t="s">
        <v>79</v>
      </c>
      <c r="C1093" s="244">
        <v>0</v>
      </c>
      <c r="D1093" s="244"/>
      <c r="E1093" s="293">
        <f t="shared" si="77"/>
        <v>0</v>
      </c>
    </row>
    <row r="1094" spans="1:5">
      <c r="A1094" s="243">
        <v>2160216</v>
      </c>
      <c r="B1094" s="243" t="s">
        <v>902</v>
      </c>
      <c r="C1094" s="244">
        <v>0</v>
      </c>
      <c r="D1094" s="244"/>
      <c r="E1094" s="293">
        <f t="shared" si="77"/>
        <v>0</v>
      </c>
    </row>
    <row r="1095" spans="1:5">
      <c r="A1095" s="243">
        <v>2160217</v>
      </c>
      <c r="B1095" s="243" t="s">
        <v>903</v>
      </c>
      <c r="C1095" s="244">
        <v>0</v>
      </c>
      <c r="D1095" s="244"/>
      <c r="E1095" s="293">
        <f t="shared" si="77"/>
        <v>0</v>
      </c>
    </row>
    <row r="1096" spans="1:5">
      <c r="A1096" s="243">
        <v>2160218</v>
      </c>
      <c r="B1096" s="243" t="s">
        <v>904</v>
      </c>
      <c r="C1096" s="244">
        <v>0</v>
      </c>
      <c r="D1096" s="244"/>
      <c r="E1096" s="293">
        <f t="shared" si="77"/>
        <v>0</v>
      </c>
    </row>
    <row r="1097" spans="1:5">
      <c r="A1097" s="243">
        <v>2160219</v>
      </c>
      <c r="B1097" s="243" t="s">
        <v>905</v>
      </c>
      <c r="C1097" s="244">
        <v>0</v>
      </c>
      <c r="D1097" s="244"/>
      <c r="E1097" s="293">
        <f t="shared" si="77"/>
        <v>0</v>
      </c>
    </row>
    <row r="1098" spans="1:5">
      <c r="A1098" s="243">
        <v>2160250</v>
      </c>
      <c r="B1098" s="243" t="s">
        <v>86</v>
      </c>
      <c r="C1098" s="244">
        <v>0</v>
      </c>
      <c r="D1098" s="244"/>
      <c r="E1098" s="293">
        <f t="shared" si="77"/>
        <v>0</v>
      </c>
    </row>
    <row r="1099" spans="1:5">
      <c r="A1099" s="243">
        <v>2160299</v>
      </c>
      <c r="B1099" s="243" t="s">
        <v>906</v>
      </c>
      <c r="C1099" s="244">
        <v>443</v>
      </c>
      <c r="D1099" s="244">
        <v>7</v>
      </c>
      <c r="E1099" s="293">
        <f t="shared" si="77"/>
        <v>0.0158013544018059</v>
      </c>
    </row>
    <row r="1100" spans="1:5">
      <c r="A1100" s="241">
        <v>21606</v>
      </c>
      <c r="B1100" s="241" t="s">
        <v>907</v>
      </c>
      <c r="C1100" s="242">
        <f>SUM(C1101:C1105)</f>
        <v>159</v>
      </c>
      <c r="D1100" s="242">
        <f>SUM(D1101:D1105)</f>
        <v>0</v>
      </c>
      <c r="E1100" s="292">
        <f t="shared" si="77"/>
        <v>0</v>
      </c>
    </row>
    <row r="1101" spans="1:5">
      <c r="A1101" s="243">
        <v>2160601</v>
      </c>
      <c r="B1101" s="243" t="s">
        <v>77</v>
      </c>
      <c r="C1101" s="244">
        <v>0</v>
      </c>
      <c r="D1101" s="244"/>
      <c r="E1101" s="293">
        <f t="shared" si="77"/>
        <v>0</v>
      </c>
    </row>
    <row r="1102" spans="1:5">
      <c r="A1102" s="243">
        <v>2160602</v>
      </c>
      <c r="B1102" s="243" t="s">
        <v>78</v>
      </c>
      <c r="C1102" s="244">
        <v>0</v>
      </c>
      <c r="D1102" s="244"/>
      <c r="E1102" s="293">
        <f t="shared" si="77"/>
        <v>0</v>
      </c>
    </row>
    <row r="1103" spans="1:5">
      <c r="A1103" s="243">
        <v>2160603</v>
      </c>
      <c r="B1103" s="243" t="s">
        <v>79</v>
      </c>
      <c r="C1103" s="244">
        <v>0</v>
      </c>
      <c r="D1103" s="244"/>
      <c r="E1103" s="293">
        <f t="shared" si="77"/>
        <v>0</v>
      </c>
    </row>
    <row r="1104" spans="1:5">
      <c r="A1104" s="243">
        <v>2160607</v>
      </c>
      <c r="B1104" s="243" t="s">
        <v>908</v>
      </c>
      <c r="C1104" s="244">
        <v>0</v>
      </c>
      <c r="D1104" s="244"/>
      <c r="E1104" s="293">
        <f t="shared" si="77"/>
        <v>0</v>
      </c>
    </row>
    <row r="1105" spans="1:5">
      <c r="A1105" s="243">
        <v>2160699</v>
      </c>
      <c r="B1105" s="243" t="s">
        <v>909</v>
      </c>
      <c r="C1105" s="244">
        <v>159</v>
      </c>
      <c r="D1105" s="244"/>
      <c r="E1105" s="293">
        <f t="shared" si="77"/>
        <v>0</v>
      </c>
    </row>
    <row r="1106" spans="1:5">
      <c r="A1106" s="241">
        <v>21699</v>
      </c>
      <c r="B1106" s="241" t="s">
        <v>910</v>
      </c>
      <c r="C1106" s="242">
        <f>SUM(C1107:C1108)</f>
        <v>50</v>
      </c>
      <c r="D1106" s="242">
        <f>SUM(D1107:D1108)</f>
        <v>0</v>
      </c>
      <c r="E1106" s="292">
        <f t="shared" si="77"/>
        <v>0</v>
      </c>
    </row>
    <row r="1107" spans="1:5">
      <c r="A1107" s="243">
        <v>2169901</v>
      </c>
      <c r="B1107" s="243" t="s">
        <v>911</v>
      </c>
      <c r="C1107" s="244">
        <v>0</v>
      </c>
      <c r="D1107" s="244"/>
      <c r="E1107" s="293">
        <f t="shared" si="77"/>
        <v>0</v>
      </c>
    </row>
    <row r="1108" spans="1:5">
      <c r="A1108" s="243">
        <v>2169999</v>
      </c>
      <c r="B1108" s="243" t="s">
        <v>912</v>
      </c>
      <c r="C1108" s="244">
        <v>50</v>
      </c>
      <c r="D1108" s="244"/>
      <c r="E1108" s="293">
        <f t="shared" si="77"/>
        <v>0</v>
      </c>
    </row>
    <row r="1109" spans="1:5">
      <c r="A1109" s="239">
        <v>217</v>
      </c>
      <c r="B1109" s="239" t="s">
        <v>913</v>
      </c>
      <c r="C1109" s="240">
        <f>C1110+C1117+C1127+C1133+C1136</f>
        <v>23</v>
      </c>
      <c r="D1109" s="240">
        <f>D1110+D1117+D1127+D1133+D1136</f>
        <v>0</v>
      </c>
      <c r="E1109" s="291">
        <f>IFERROR(D1109/C1109,)</f>
        <v>0</v>
      </c>
    </row>
    <row r="1110" spans="1:5">
      <c r="A1110" s="241">
        <v>21701</v>
      </c>
      <c r="B1110" s="241" t="s">
        <v>914</v>
      </c>
      <c r="C1110" s="242">
        <f>SUM(C1111:C1116)</f>
        <v>0</v>
      </c>
      <c r="D1110" s="242">
        <f>SUM(D1111:D1116)</f>
        <v>0</v>
      </c>
      <c r="E1110" s="292">
        <f>IFERROR(D1110/C1110,0)</f>
        <v>0</v>
      </c>
    </row>
    <row r="1111" spans="1:5">
      <c r="A1111" s="243">
        <v>2170101</v>
      </c>
      <c r="B1111" s="243" t="s">
        <v>77</v>
      </c>
      <c r="C1111" s="244">
        <v>0</v>
      </c>
      <c r="D1111" s="244"/>
      <c r="E1111" s="293">
        <f t="shared" ref="E1111:E1117" si="78">IFERROR(D1111/C1111,0)</f>
        <v>0</v>
      </c>
    </row>
    <row r="1112" spans="1:5">
      <c r="A1112" s="243">
        <v>2170102</v>
      </c>
      <c r="B1112" s="243" t="s">
        <v>78</v>
      </c>
      <c r="C1112" s="244">
        <v>0</v>
      </c>
      <c r="D1112" s="244"/>
      <c r="E1112" s="293">
        <f t="shared" si="78"/>
        <v>0</v>
      </c>
    </row>
    <row r="1113" spans="1:5">
      <c r="A1113" s="243">
        <v>2170103</v>
      </c>
      <c r="B1113" s="243" t="s">
        <v>79</v>
      </c>
      <c r="C1113" s="244">
        <v>0</v>
      </c>
      <c r="D1113" s="244"/>
      <c r="E1113" s="293">
        <f t="shared" si="78"/>
        <v>0</v>
      </c>
    </row>
    <row r="1114" spans="1:5">
      <c r="A1114" s="243">
        <v>2170104</v>
      </c>
      <c r="B1114" s="243" t="s">
        <v>915</v>
      </c>
      <c r="C1114" s="244">
        <v>0</v>
      </c>
      <c r="D1114" s="244"/>
      <c r="E1114" s="293">
        <f t="shared" si="78"/>
        <v>0</v>
      </c>
    </row>
    <row r="1115" spans="1:5">
      <c r="A1115" s="243">
        <v>2170150</v>
      </c>
      <c r="B1115" s="243" t="s">
        <v>86</v>
      </c>
      <c r="C1115" s="244">
        <v>0</v>
      </c>
      <c r="D1115" s="244"/>
      <c r="E1115" s="293">
        <f t="shared" si="78"/>
        <v>0</v>
      </c>
    </row>
    <row r="1116" spans="1:5">
      <c r="A1116" s="243">
        <v>2170199</v>
      </c>
      <c r="B1116" s="243" t="s">
        <v>916</v>
      </c>
      <c r="C1116" s="244">
        <v>0</v>
      </c>
      <c r="D1116" s="244"/>
      <c r="E1116" s="293">
        <f t="shared" si="78"/>
        <v>0</v>
      </c>
    </row>
    <row r="1117" spans="1:5">
      <c r="A1117" s="241">
        <v>21702</v>
      </c>
      <c r="B1117" s="241" t="s">
        <v>917</v>
      </c>
      <c r="C1117" s="242">
        <f>SUM(C1118:C1126)</f>
        <v>0</v>
      </c>
      <c r="D1117" s="242">
        <f>SUM(D1118:D1126)</f>
        <v>0</v>
      </c>
      <c r="E1117" s="292">
        <f t="shared" si="78"/>
        <v>0</v>
      </c>
    </row>
    <row r="1118" spans="1:5">
      <c r="A1118" s="243">
        <v>2170201</v>
      </c>
      <c r="B1118" s="243" t="s">
        <v>918</v>
      </c>
      <c r="C1118" s="244">
        <v>0</v>
      </c>
      <c r="D1118" s="244"/>
      <c r="E1118" s="293">
        <f t="shared" ref="E1118:E1138" si="79">IFERROR(D1118/C1118,0)</f>
        <v>0</v>
      </c>
    </row>
    <row r="1119" spans="1:5">
      <c r="A1119" s="243">
        <v>2170202</v>
      </c>
      <c r="B1119" s="243" t="s">
        <v>919</v>
      </c>
      <c r="C1119" s="244">
        <v>0</v>
      </c>
      <c r="D1119" s="244"/>
      <c r="E1119" s="293">
        <f t="shared" si="79"/>
        <v>0</v>
      </c>
    </row>
    <row r="1120" spans="1:5">
      <c r="A1120" s="243">
        <v>2170203</v>
      </c>
      <c r="B1120" s="243" t="s">
        <v>920</v>
      </c>
      <c r="C1120" s="244">
        <v>0</v>
      </c>
      <c r="D1120" s="244"/>
      <c r="E1120" s="293">
        <f t="shared" si="79"/>
        <v>0</v>
      </c>
    </row>
    <row r="1121" spans="1:5">
      <c r="A1121" s="243">
        <v>2170204</v>
      </c>
      <c r="B1121" s="243" t="s">
        <v>921</v>
      </c>
      <c r="C1121" s="244">
        <v>0</v>
      </c>
      <c r="D1121" s="244"/>
      <c r="E1121" s="293">
        <f t="shared" si="79"/>
        <v>0</v>
      </c>
    </row>
    <row r="1122" spans="1:5">
      <c r="A1122" s="243">
        <v>2170205</v>
      </c>
      <c r="B1122" s="243" t="s">
        <v>922</v>
      </c>
      <c r="C1122" s="244">
        <v>0</v>
      </c>
      <c r="D1122" s="244"/>
      <c r="E1122" s="293">
        <f t="shared" si="79"/>
        <v>0</v>
      </c>
    </row>
    <row r="1123" spans="1:5">
      <c r="A1123" s="243">
        <v>2170206</v>
      </c>
      <c r="B1123" s="243" t="s">
        <v>923</v>
      </c>
      <c r="C1123" s="244">
        <v>0</v>
      </c>
      <c r="D1123" s="244"/>
      <c r="E1123" s="293">
        <f t="shared" si="79"/>
        <v>0</v>
      </c>
    </row>
    <row r="1124" spans="1:5">
      <c r="A1124" s="243">
        <v>2170207</v>
      </c>
      <c r="B1124" s="243" t="s">
        <v>924</v>
      </c>
      <c r="C1124" s="244">
        <v>0</v>
      </c>
      <c r="D1124" s="244"/>
      <c r="E1124" s="293">
        <f t="shared" si="79"/>
        <v>0</v>
      </c>
    </row>
    <row r="1125" spans="1:5">
      <c r="A1125" s="243">
        <v>2170208</v>
      </c>
      <c r="B1125" s="243" t="s">
        <v>925</v>
      </c>
      <c r="C1125" s="244">
        <v>0</v>
      </c>
      <c r="D1125" s="244"/>
      <c r="E1125" s="293">
        <f t="shared" si="79"/>
        <v>0</v>
      </c>
    </row>
    <row r="1126" spans="1:5">
      <c r="A1126" s="243">
        <v>2170299</v>
      </c>
      <c r="B1126" s="243" t="s">
        <v>926</v>
      </c>
      <c r="C1126" s="244">
        <v>0</v>
      </c>
      <c r="D1126" s="244"/>
      <c r="E1126" s="293">
        <f t="shared" si="79"/>
        <v>0</v>
      </c>
    </row>
    <row r="1127" spans="1:5">
      <c r="A1127" s="241">
        <v>21703</v>
      </c>
      <c r="B1127" s="241" t="s">
        <v>927</v>
      </c>
      <c r="C1127" s="242">
        <f>SUM(C1128:C1132)</f>
        <v>23</v>
      </c>
      <c r="D1127" s="242">
        <f>SUM(D1128:D1132)</f>
        <v>0</v>
      </c>
      <c r="E1127" s="292">
        <f t="shared" si="79"/>
        <v>0</v>
      </c>
    </row>
    <row r="1128" spans="1:5">
      <c r="A1128" s="243">
        <v>2170301</v>
      </c>
      <c r="B1128" s="243" t="s">
        <v>928</v>
      </c>
      <c r="C1128" s="244">
        <v>0</v>
      </c>
      <c r="D1128" s="244"/>
      <c r="E1128" s="293">
        <f t="shared" si="79"/>
        <v>0</v>
      </c>
    </row>
    <row r="1129" spans="1:5">
      <c r="A1129" s="243">
        <v>2170302</v>
      </c>
      <c r="B1129" s="243" t="s">
        <v>929</v>
      </c>
      <c r="C1129" s="244">
        <v>0</v>
      </c>
      <c r="D1129" s="244"/>
      <c r="E1129" s="293">
        <f t="shared" si="79"/>
        <v>0</v>
      </c>
    </row>
    <row r="1130" spans="1:5">
      <c r="A1130" s="243">
        <v>2170303</v>
      </c>
      <c r="B1130" s="243" t="s">
        <v>930</v>
      </c>
      <c r="C1130" s="244">
        <v>0</v>
      </c>
      <c r="D1130" s="244"/>
      <c r="E1130" s="293">
        <f t="shared" si="79"/>
        <v>0</v>
      </c>
    </row>
    <row r="1131" spans="1:5">
      <c r="A1131" s="243">
        <v>2170304</v>
      </c>
      <c r="B1131" s="243" t="s">
        <v>931</v>
      </c>
      <c r="C1131" s="244">
        <v>0</v>
      </c>
      <c r="D1131" s="244"/>
      <c r="E1131" s="293">
        <f t="shared" si="79"/>
        <v>0</v>
      </c>
    </row>
    <row r="1132" spans="1:5">
      <c r="A1132" s="243">
        <v>2170399</v>
      </c>
      <c r="B1132" s="243" t="s">
        <v>932</v>
      </c>
      <c r="C1132" s="244">
        <v>23</v>
      </c>
      <c r="D1132" s="244"/>
      <c r="E1132" s="293">
        <f t="shared" si="79"/>
        <v>0</v>
      </c>
    </row>
    <row r="1133" spans="1:5">
      <c r="A1133" s="241">
        <v>21704</v>
      </c>
      <c r="B1133" s="241" t="s">
        <v>933</v>
      </c>
      <c r="C1133" s="242">
        <f>SUM(C1134:C1135)</f>
        <v>0</v>
      </c>
      <c r="D1133" s="242">
        <f>SUM(D1134:D1135)</f>
        <v>0</v>
      </c>
      <c r="E1133" s="292">
        <f t="shared" si="79"/>
        <v>0</v>
      </c>
    </row>
    <row r="1134" spans="1:5">
      <c r="A1134" s="243">
        <v>2170401</v>
      </c>
      <c r="B1134" s="243" t="s">
        <v>934</v>
      </c>
      <c r="C1134" s="244">
        <v>0</v>
      </c>
      <c r="D1134" s="244"/>
      <c r="E1134" s="293">
        <f t="shared" si="79"/>
        <v>0</v>
      </c>
    </row>
    <row r="1135" spans="1:5">
      <c r="A1135" s="243">
        <v>2170499</v>
      </c>
      <c r="B1135" s="243" t="s">
        <v>935</v>
      </c>
      <c r="C1135" s="244">
        <v>0</v>
      </c>
      <c r="D1135" s="244"/>
      <c r="E1135" s="293">
        <f t="shared" si="79"/>
        <v>0</v>
      </c>
    </row>
    <row r="1136" spans="1:5">
      <c r="A1136" s="241">
        <v>21799</v>
      </c>
      <c r="B1136" s="241" t="s">
        <v>936</v>
      </c>
      <c r="C1136" s="242">
        <f>SUM(C1137:C1138)</f>
        <v>0</v>
      </c>
      <c r="D1136" s="242">
        <f>SUM(D1137:D1138)</f>
        <v>0</v>
      </c>
      <c r="E1136" s="292">
        <f t="shared" si="79"/>
        <v>0</v>
      </c>
    </row>
    <row r="1137" spans="1:5">
      <c r="A1137" s="243">
        <v>2179902</v>
      </c>
      <c r="B1137" s="243" t="s">
        <v>937</v>
      </c>
      <c r="C1137" s="244">
        <v>0</v>
      </c>
      <c r="D1137" s="244"/>
      <c r="E1137" s="293">
        <f t="shared" si="79"/>
        <v>0</v>
      </c>
    </row>
    <row r="1138" spans="1:5">
      <c r="A1138" s="243">
        <v>2179999</v>
      </c>
      <c r="B1138" s="243" t="s">
        <v>938</v>
      </c>
      <c r="C1138" s="244">
        <v>0</v>
      </c>
      <c r="D1138" s="244"/>
      <c r="E1138" s="293">
        <f t="shared" si="79"/>
        <v>0</v>
      </c>
    </row>
    <row r="1139" spans="1:5">
      <c r="A1139" s="239">
        <v>219</v>
      </c>
      <c r="B1139" s="239" t="s">
        <v>939</v>
      </c>
      <c r="C1139" s="240">
        <f>C1140+C1141+C1142+C1143+C1144+C1145+C1146+C1147+C1148</f>
        <v>0</v>
      </c>
      <c r="D1139" s="240">
        <f>D1140+D1141+D1142+D1143+D1144+D1145+D1146+D1147+D1148</f>
        <v>0</v>
      </c>
      <c r="E1139" s="291">
        <f>IFERROR(D1139/C1139,)</f>
        <v>0</v>
      </c>
    </row>
    <row r="1140" spans="1:5">
      <c r="A1140" s="241">
        <v>21901</v>
      </c>
      <c r="B1140" s="241" t="s">
        <v>940</v>
      </c>
      <c r="C1140" s="242">
        <v>0</v>
      </c>
      <c r="D1140" s="242">
        <v>0</v>
      </c>
      <c r="E1140" s="292">
        <f t="shared" ref="E1140:E1148" si="80">IFERROR(D1140/C1140,0)</f>
        <v>0</v>
      </c>
    </row>
    <row r="1141" spans="1:5">
      <c r="A1141" s="241">
        <v>21902</v>
      </c>
      <c r="B1141" s="241" t="s">
        <v>941</v>
      </c>
      <c r="C1141" s="242">
        <v>0</v>
      </c>
      <c r="D1141" s="242">
        <v>0</v>
      </c>
      <c r="E1141" s="292">
        <f t="shared" si="80"/>
        <v>0</v>
      </c>
    </row>
    <row r="1142" spans="1:5">
      <c r="A1142" s="241">
        <v>21903</v>
      </c>
      <c r="B1142" s="241" t="s">
        <v>942</v>
      </c>
      <c r="C1142" s="242">
        <v>0</v>
      </c>
      <c r="D1142" s="242">
        <v>0</v>
      </c>
      <c r="E1142" s="292">
        <f t="shared" si="80"/>
        <v>0</v>
      </c>
    </row>
    <row r="1143" spans="1:5">
      <c r="A1143" s="241">
        <v>21904</v>
      </c>
      <c r="B1143" s="241" t="s">
        <v>943</v>
      </c>
      <c r="C1143" s="242">
        <v>0</v>
      </c>
      <c r="D1143" s="242">
        <v>0</v>
      </c>
      <c r="E1143" s="292">
        <f t="shared" si="80"/>
        <v>0</v>
      </c>
    </row>
    <row r="1144" spans="1:5">
      <c r="A1144" s="241">
        <v>21905</v>
      </c>
      <c r="B1144" s="241" t="s">
        <v>944</v>
      </c>
      <c r="C1144" s="242">
        <v>0</v>
      </c>
      <c r="D1144" s="242">
        <v>0</v>
      </c>
      <c r="E1144" s="292">
        <f t="shared" si="80"/>
        <v>0</v>
      </c>
    </row>
    <row r="1145" spans="1:5">
      <c r="A1145" s="241">
        <v>21906</v>
      </c>
      <c r="B1145" s="241" t="s">
        <v>945</v>
      </c>
      <c r="C1145" s="242">
        <v>0</v>
      </c>
      <c r="D1145" s="242">
        <v>0</v>
      </c>
      <c r="E1145" s="292">
        <f t="shared" si="80"/>
        <v>0</v>
      </c>
    </row>
    <row r="1146" spans="1:5">
      <c r="A1146" s="241">
        <v>21907</v>
      </c>
      <c r="B1146" s="241" t="s">
        <v>946</v>
      </c>
      <c r="C1146" s="242">
        <v>0</v>
      </c>
      <c r="D1146" s="242">
        <v>0</v>
      </c>
      <c r="E1146" s="292">
        <f t="shared" si="80"/>
        <v>0</v>
      </c>
    </row>
    <row r="1147" spans="1:5">
      <c r="A1147" s="241">
        <v>21908</v>
      </c>
      <c r="B1147" s="241" t="s">
        <v>947</v>
      </c>
      <c r="C1147" s="242">
        <v>0</v>
      </c>
      <c r="D1147" s="242">
        <v>0</v>
      </c>
      <c r="E1147" s="292">
        <f t="shared" si="80"/>
        <v>0</v>
      </c>
    </row>
    <row r="1148" spans="1:5">
      <c r="A1148" s="241">
        <v>21999</v>
      </c>
      <c r="B1148" s="241" t="s">
        <v>948</v>
      </c>
      <c r="C1148" s="242">
        <v>0</v>
      </c>
      <c r="D1148" s="242">
        <v>0</v>
      </c>
      <c r="E1148" s="292">
        <f t="shared" si="80"/>
        <v>0</v>
      </c>
    </row>
    <row r="1149" spans="1:5">
      <c r="A1149" s="239">
        <v>220</v>
      </c>
      <c r="B1149" s="239" t="s">
        <v>949</v>
      </c>
      <c r="C1149" s="240">
        <f>C1150+C1177+C1192</f>
        <v>959</v>
      </c>
      <c r="D1149" s="240">
        <f>D1150+D1177+D1192</f>
        <v>818</v>
      </c>
      <c r="E1149" s="291">
        <f>IFERROR(D1149/C1149,)</f>
        <v>0.852971845672576</v>
      </c>
    </row>
    <row r="1150" spans="1:5">
      <c r="A1150" s="241">
        <v>22001</v>
      </c>
      <c r="B1150" s="241" t="s">
        <v>950</v>
      </c>
      <c r="C1150" s="242">
        <f>SUM(C1151:C1176)</f>
        <v>939</v>
      </c>
      <c r="D1150" s="242">
        <f>SUM(D1151:D1176)</f>
        <v>798</v>
      </c>
      <c r="E1150" s="292">
        <f>IFERROR(D1150/C1150,0)</f>
        <v>0.849840255591054</v>
      </c>
    </row>
    <row r="1151" spans="1:5">
      <c r="A1151" s="243">
        <v>2200101</v>
      </c>
      <c r="B1151" s="243" t="s">
        <v>77</v>
      </c>
      <c r="C1151" s="244">
        <v>830</v>
      </c>
      <c r="D1151" s="244">
        <v>788</v>
      </c>
      <c r="E1151" s="293">
        <f t="shared" ref="E1151:E1177" si="81">IFERROR(D1151/C1151,0)</f>
        <v>0.949397590361446</v>
      </c>
    </row>
    <row r="1152" spans="1:5">
      <c r="A1152" s="243">
        <v>2200102</v>
      </c>
      <c r="B1152" s="243" t="s">
        <v>78</v>
      </c>
      <c r="C1152" s="244">
        <v>0</v>
      </c>
      <c r="D1152" s="244"/>
      <c r="E1152" s="293">
        <f t="shared" si="81"/>
        <v>0</v>
      </c>
    </row>
    <row r="1153" spans="1:5">
      <c r="A1153" s="243">
        <v>2200103</v>
      </c>
      <c r="B1153" s="243" t="s">
        <v>79</v>
      </c>
      <c r="C1153" s="244">
        <v>0</v>
      </c>
      <c r="D1153" s="244"/>
      <c r="E1153" s="293">
        <f t="shared" si="81"/>
        <v>0</v>
      </c>
    </row>
    <row r="1154" spans="1:5">
      <c r="A1154" s="243">
        <v>2200104</v>
      </c>
      <c r="B1154" s="243" t="s">
        <v>951</v>
      </c>
      <c r="C1154" s="244">
        <v>0</v>
      </c>
      <c r="D1154" s="244"/>
      <c r="E1154" s="293">
        <f t="shared" si="81"/>
        <v>0</v>
      </c>
    </row>
    <row r="1155" spans="1:5">
      <c r="A1155" s="243">
        <v>2200106</v>
      </c>
      <c r="B1155" s="243" t="s">
        <v>952</v>
      </c>
      <c r="C1155" s="244">
        <v>61</v>
      </c>
      <c r="D1155" s="244"/>
      <c r="E1155" s="293">
        <f t="shared" si="81"/>
        <v>0</v>
      </c>
    </row>
    <row r="1156" spans="1:5">
      <c r="A1156" s="243">
        <v>2200107</v>
      </c>
      <c r="B1156" s="243" t="s">
        <v>953</v>
      </c>
      <c r="C1156" s="244">
        <v>0</v>
      </c>
      <c r="D1156" s="244"/>
      <c r="E1156" s="293">
        <f t="shared" si="81"/>
        <v>0</v>
      </c>
    </row>
    <row r="1157" spans="1:5">
      <c r="A1157" s="243">
        <v>2200108</v>
      </c>
      <c r="B1157" s="243" t="s">
        <v>954</v>
      </c>
      <c r="C1157" s="244">
        <v>0</v>
      </c>
      <c r="D1157" s="244"/>
      <c r="E1157" s="293">
        <f t="shared" si="81"/>
        <v>0</v>
      </c>
    </row>
    <row r="1158" spans="1:5">
      <c r="A1158" s="243">
        <v>2200109</v>
      </c>
      <c r="B1158" s="243" t="s">
        <v>955</v>
      </c>
      <c r="C1158" s="244">
        <v>45</v>
      </c>
      <c r="D1158" s="244">
        <v>10</v>
      </c>
      <c r="E1158" s="293">
        <f t="shared" si="81"/>
        <v>0.222222222222222</v>
      </c>
    </row>
    <row r="1159" spans="1:5">
      <c r="A1159" s="243">
        <v>2200112</v>
      </c>
      <c r="B1159" s="243" t="s">
        <v>956</v>
      </c>
      <c r="C1159" s="244">
        <v>0</v>
      </c>
      <c r="D1159" s="244"/>
      <c r="E1159" s="293">
        <f t="shared" si="81"/>
        <v>0</v>
      </c>
    </row>
    <row r="1160" spans="1:5">
      <c r="A1160" s="243">
        <v>2200113</v>
      </c>
      <c r="B1160" s="243" t="s">
        <v>957</v>
      </c>
      <c r="C1160" s="244">
        <v>0</v>
      </c>
      <c r="D1160" s="244"/>
      <c r="E1160" s="293">
        <f t="shared" si="81"/>
        <v>0</v>
      </c>
    </row>
    <row r="1161" spans="1:5">
      <c r="A1161" s="243">
        <v>2200114</v>
      </c>
      <c r="B1161" s="243" t="s">
        <v>958</v>
      </c>
      <c r="C1161" s="244">
        <v>0</v>
      </c>
      <c r="D1161" s="244"/>
      <c r="E1161" s="293">
        <f t="shared" si="81"/>
        <v>0</v>
      </c>
    </row>
    <row r="1162" spans="1:5">
      <c r="A1162" s="243">
        <v>2200115</v>
      </c>
      <c r="B1162" s="243" t="s">
        <v>959</v>
      </c>
      <c r="C1162" s="244">
        <v>0</v>
      </c>
      <c r="D1162" s="244"/>
      <c r="E1162" s="293">
        <f t="shared" si="81"/>
        <v>0</v>
      </c>
    </row>
    <row r="1163" spans="1:5">
      <c r="A1163" s="243">
        <v>2200116</v>
      </c>
      <c r="B1163" s="243" t="s">
        <v>960</v>
      </c>
      <c r="C1163" s="244">
        <v>0</v>
      </c>
      <c r="D1163" s="244"/>
      <c r="E1163" s="293">
        <f t="shared" si="81"/>
        <v>0</v>
      </c>
    </row>
    <row r="1164" spans="1:5">
      <c r="A1164" s="243">
        <v>2200119</v>
      </c>
      <c r="B1164" s="243" t="s">
        <v>961</v>
      </c>
      <c r="C1164" s="244">
        <v>0</v>
      </c>
      <c r="D1164" s="244"/>
      <c r="E1164" s="293">
        <f t="shared" si="81"/>
        <v>0</v>
      </c>
    </row>
    <row r="1165" spans="1:5">
      <c r="A1165" s="243">
        <v>2200120</v>
      </c>
      <c r="B1165" s="243" t="s">
        <v>962</v>
      </c>
      <c r="C1165" s="244">
        <v>0</v>
      </c>
      <c r="D1165" s="244"/>
      <c r="E1165" s="293">
        <f t="shared" si="81"/>
        <v>0</v>
      </c>
    </row>
    <row r="1166" spans="1:5">
      <c r="A1166" s="243">
        <v>2200121</v>
      </c>
      <c r="B1166" s="243" t="s">
        <v>963</v>
      </c>
      <c r="C1166" s="244">
        <v>0</v>
      </c>
      <c r="D1166" s="244"/>
      <c r="E1166" s="293">
        <f t="shared" si="81"/>
        <v>0</v>
      </c>
    </row>
    <row r="1167" spans="1:5">
      <c r="A1167" s="243">
        <v>2200122</v>
      </c>
      <c r="B1167" s="243" t="s">
        <v>964</v>
      </c>
      <c r="C1167" s="244">
        <v>0</v>
      </c>
      <c r="D1167" s="244"/>
      <c r="E1167" s="293">
        <f t="shared" si="81"/>
        <v>0</v>
      </c>
    </row>
    <row r="1168" spans="1:5">
      <c r="A1168" s="243">
        <v>2200123</v>
      </c>
      <c r="B1168" s="243" t="s">
        <v>965</v>
      </c>
      <c r="C1168" s="244">
        <v>0</v>
      </c>
      <c r="D1168" s="244"/>
      <c r="E1168" s="293">
        <f t="shared" si="81"/>
        <v>0</v>
      </c>
    </row>
    <row r="1169" spans="1:5">
      <c r="A1169" s="243">
        <v>2200124</v>
      </c>
      <c r="B1169" s="243" t="s">
        <v>966</v>
      </c>
      <c r="C1169" s="244">
        <v>0</v>
      </c>
      <c r="D1169" s="244"/>
      <c r="E1169" s="293">
        <f t="shared" si="81"/>
        <v>0</v>
      </c>
    </row>
    <row r="1170" spans="1:5">
      <c r="A1170" s="243">
        <v>2200125</v>
      </c>
      <c r="B1170" s="243" t="s">
        <v>967</v>
      </c>
      <c r="C1170" s="244">
        <v>0</v>
      </c>
      <c r="D1170" s="244"/>
      <c r="E1170" s="293">
        <f t="shared" si="81"/>
        <v>0</v>
      </c>
    </row>
    <row r="1171" spans="1:5">
      <c r="A1171" s="243">
        <v>2200126</v>
      </c>
      <c r="B1171" s="243" t="s">
        <v>968</v>
      </c>
      <c r="C1171" s="244">
        <v>0</v>
      </c>
      <c r="D1171" s="244"/>
      <c r="E1171" s="293">
        <f t="shared" si="81"/>
        <v>0</v>
      </c>
    </row>
    <row r="1172" spans="1:5">
      <c r="A1172" s="243">
        <v>2200127</v>
      </c>
      <c r="B1172" s="243" t="s">
        <v>969</v>
      </c>
      <c r="C1172" s="244">
        <v>0</v>
      </c>
      <c r="D1172" s="244"/>
      <c r="E1172" s="293">
        <f t="shared" si="81"/>
        <v>0</v>
      </c>
    </row>
    <row r="1173" spans="1:5">
      <c r="A1173" s="243">
        <v>2200128</v>
      </c>
      <c r="B1173" s="243" t="s">
        <v>970</v>
      </c>
      <c r="C1173" s="244">
        <v>0</v>
      </c>
      <c r="D1173" s="244"/>
      <c r="E1173" s="293">
        <f t="shared" si="81"/>
        <v>0</v>
      </c>
    </row>
    <row r="1174" spans="1:5">
      <c r="A1174" s="243">
        <v>2200129</v>
      </c>
      <c r="B1174" s="243" t="s">
        <v>971</v>
      </c>
      <c r="C1174" s="244">
        <v>0</v>
      </c>
      <c r="D1174" s="244"/>
      <c r="E1174" s="293">
        <f t="shared" si="81"/>
        <v>0</v>
      </c>
    </row>
    <row r="1175" spans="1:5">
      <c r="A1175" s="243">
        <v>2200150</v>
      </c>
      <c r="B1175" s="243" t="s">
        <v>86</v>
      </c>
      <c r="C1175" s="244">
        <v>0</v>
      </c>
      <c r="D1175" s="244"/>
      <c r="E1175" s="293">
        <f t="shared" si="81"/>
        <v>0</v>
      </c>
    </row>
    <row r="1176" spans="1:5">
      <c r="A1176" s="243">
        <v>2200199</v>
      </c>
      <c r="B1176" s="243" t="s">
        <v>972</v>
      </c>
      <c r="C1176" s="244">
        <v>3</v>
      </c>
      <c r="D1176" s="244"/>
      <c r="E1176" s="293">
        <f t="shared" si="81"/>
        <v>0</v>
      </c>
    </row>
    <row r="1177" spans="1:5">
      <c r="A1177" s="241">
        <v>22005</v>
      </c>
      <c r="B1177" s="241" t="s">
        <v>973</v>
      </c>
      <c r="C1177" s="242">
        <f>SUM(C1178:C1191)</f>
        <v>20</v>
      </c>
      <c r="D1177" s="242">
        <f>SUM(D1178:D1191)</f>
        <v>20</v>
      </c>
      <c r="E1177" s="292">
        <f t="shared" si="81"/>
        <v>1</v>
      </c>
    </row>
    <row r="1178" spans="1:5">
      <c r="A1178" s="243">
        <v>2200501</v>
      </c>
      <c r="B1178" s="243" t="s">
        <v>77</v>
      </c>
      <c r="C1178" s="244">
        <v>0</v>
      </c>
      <c r="D1178" s="244"/>
      <c r="E1178" s="293">
        <f t="shared" ref="E1178:E1193" si="82">IFERROR(D1178/C1178,0)</f>
        <v>0</v>
      </c>
    </row>
    <row r="1179" spans="1:5">
      <c r="A1179" s="243">
        <v>2200502</v>
      </c>
      <c r="B1179" s="243" t="s">
        <v>78</v>
      </c>
      <c r="C1179" s="244">
        <v>0</v>
      </c>
      <c r="D1179" s="244"/>
      <c r="E1179" s="293">
        <f t="shared" si="82"/>
        <v>0</v>
      </c>
    </row>
    <row r="1180" spans="1:5">
      <c r="A1180" s="243">
        <v>2200503</v>
      </c>
      <c r="B1180" s="243" t="s">
        <v>79</v>
      </c>
      <c r="C1180" s="244">
        <v>0</v>
      </c>
      <c r="D1180" s="244"/>
      <c r="E1180" s="293">
        <f t="shared" si="82"/>
        <v>0</v>
      </c>
    </row>
    <row r="1181" spans="1:5">
      <c r="A1181" s="243">
        <v>2200504</v>
      </c>
      <c r="B1181" s="243" t="s">
        <v>974</v>
      </c>
      <c r="C1181" s="244">
        <v>0</v>
      </c>
      <c r="D1181" s="244"/>
      <c r="E1181" s="293">
        <f t="shared" si="82"/>
        <v>0</v>
      </c>
    </row>
    <row r="1182" spans="1:5">
      <c r="A1182" s="243">
        <v>2200506</v>
      </c>
      <c r="B1182" s="243" t="s">
        <v>975</v>
      </c>
      <c r="C1182" s="244">
        <v>0</v>
      </c>
      <c r="D1182" s="244"/>
      <c r="E1182" s="293">
        <f t="shared" si="82"/>
        <v>0</v>
      </c>
    </row>
    <row r="1183" spans="1:5">
      <c r="A1183" s="243">
        <v>2200507</v>
      </c>
      <c r="B1183" s="243" t="s">
        <v>976</v>
      </c>
      <c r="C1183" s="244">
        <v>0</v>
      </c>
      <c r="D1183" s="244"/>
      <c r="E1183" s="293">
        <f t="shared" si="82"/>
        <v>0</v>
      </c>
    </row>
    <row r="1184" spans="1:5">
      <c r="A1184" s="243">
        <v>2200508</v>
      </c>
      <c r="B1184" s="243" t="s">
        <v>977</v>
      </c>
      <c r="C1184" s="244">
        <v>20</v>
      </c>
      <c r="D1184" s="244">
        <v>20</v>
      </c>
      <c r="E1184" s="293">
        <f t="shared" si="82"/>
        <v>1</v>
      </c>
    </row>
    <row r="1185" spans="1:5">
      <c r="A1185" s="243">
        <v>2200509</v>
      </c>
      <c r="B1185" s="243" t="s">
        <v>978</v>
      </c>
      <c r="C1185" s="244">
        <v>0</v>
      </c>
      <c r="D1185" s="244"/>
      <c r="E1185" s="293">
        <f t="shared" si="82"/>
        <v>0</v>
      </c>
    </row>
    <row r="1186" spans="1:5">
      <c r="A1186" s="243">
        <v>2200510</v>
      </c>
      <c r="B1186" s="243" t="s">
        <v>979</v>
      </c>
      <c r="C1186" s="244">
        <v>0</v>
      </c>
      <c r="D1186" s="244"/>
      <c r="E1186" s="293">
        <f t="shared" si="82"/>
        <v>0</v>
      </c>
    </row>
    <row r="1187" spans="1:5">
      <c r="A1187" s="243">
        <v>2200511</v>
      </c>
      <c r="B1187" s="243" t="s">
        <v>980</v>
      </c>
      <c r="C1187" s="244">
        <v>0</v>
      </c>
      <c r="D1187" s="244"/>
      <c r="E1187" s="293">
        <f t="shared" si="82"/>
        <v>0</v>
      </c>
    </row>
    <row r="1188" spans="1:5">
      <c r="A1188" s="243">
        <v>2200512</v>
      </c>
      <c r="B1188" s="243" t="s">
        <v>981</v>
      </c>
      <c r="C1188" s="244">
        <v>0</v>
      </c>
      <c r="D1188" s="244"/>
      <c r="E1188" s="293">
        <f t="shared" si="82"/>
        <v>0</v>
      </c>
    </row>
    <row r="1189" spans="1:5">
      <c r="A1189" s="243">
        <v>2200513</v>
      </c>
      <c r="B1189" s="243" t="s">
        <v>982</v>
      </c>
      <c r="C1189" s="244">
        <v>0</v>
      </c>
      <c r="D1189" s="244"/>
      <c r="E1189" s="293">
        <f t="shared" si="82"/>
        <v>0</v>
      </c>
    </row>
    <row r="1190" spans="1:5">
      <c r="A1190" s="243">
        <v>2200514</v>
      </c>
      <c r="B1190" s="243" t="s">
        <v>983</v>
      </c>
      <c r="C1190" s="244">
        <v>0</v>
      </c>
      <c r="D1190" s="244"/>
      <c r="E1190" s="293">
        <f t="shared" si="82"/>
        <v>0</v>
      </c>
    </row>
    <row r="1191" spans="1:5">
      <c r="A1191" s="243">
        <v>2200599</v>
      </c>
      <c r="B1191" s="243" t="s">
        <v>984</v>
      </c>
      <c r="C1191" s="244">
        <v>0</v>
      </c>
      <c r="D1191" s="244"/>
      <c r="E1191" s="293">
        <f t="shared" si="82"/>
        <v>0</v>
      </c>
    </row>
    <row r="1192" spans="1:5">
      <c r="A1192" s="241">
        <v>22099</v>
      </c>
      <c r="B1192" s="241" t="s">
        <v>985</v>
      </c>
      <c r="C1192" s="242">
        <f>SUM(C1193)</f>
        <v>0</v>
      </c>
      <c r="D1192" s="242">
        <f>SUM(D1193)</f>
        <v>0</v>
      </c>
      <c r="E1192" s="292">
        <f t="shared" si="82"/>
        <v>0</v>
      </c>
    </row>
    <row r="1193" spans="1:5">
      <c r="A1193" s="243">
        <v>2209999</v>
      </c>
      <c r="B1193" s="243" t="s">
        <v>986</v>
      </c>
      <c r="C1193" s="244">
        <v>0</v>
      </c>
      <c r="D1193" s="244"/>
      <c r="E1193" s="293">
        <f t="shared" si="82"/>
        <v>0</v>
      </c>
    </row>
    <row r="1194" spans="1:5">
      <c r="A1194" s="239">
        <v>221</v>
      </c>
      <c r="B1194" s="239" t="s">
        <v>987</v>
      </c>
      <c r="C1194" s="240">
        <f>C1195+C1206+C1210</f>
        <v>9225</v>
      </c>
      <c r="D1194" s="240">
        <f>D1195+D1206+D1210</f>
        <v>5900</v>
      </c>
      <c r="E1194" s="291">
        <f>IFERROR(D1194/C1194,)</f>
        <v>0.639566395663957</v>
      </c>
    </row>
    <row r="1195" spans="1:5">
      <c r="A1195" s="241">
        <v>22101</v>
      </c>
      <c r="B1195" s="241" t="s">
        <v>988</v>
      </c>
      <c r="C1195" s="242">
        <f>SUM(C1196:C1205)</f>
        <v>6988</v>
      </c>
      <c r="D1195" s="242">
        <f>SUM(D1196:D1205)</f>
        <v>3307</v>
      </c>
      <c r="E1195" s="292">
        <f>IFERROR(D1195/C1195,0)</f>
        <v>0.473239839725243</v>
      </c>
    </row>
    <row r="1196" spans="1:5">
      <c r="A1196" s="243">
        <v>2210101</v>
      </c>
      <c r="B1196" s="243" t="s">
        <v>989</v>
      </c>
      <c r="C1196" s="244">
        <v>0</v>
      </c>
      <c r="D1196" s="244"/>
      <c r="E1196" s="293">
        <f t="shared" ref="E1196:E1213" si="83">IFERROR(D1196/C1196,0)</f>
        <v>0</v>
      </c>
    </row>
    <row r="1197" spans="1:5">
      <c r="A1197" s="243">
        <v>2210102</v>
      </c>
      <c r="B1197" s="243" t="s">
        <v>990</v>
      </c>
      <c r="C1197" s="244">
        <v>0</v>
      </c>
      <c r="D1197" s="244"/>
      <c r="E1197" s="293">
        <f t="shared" si="83"/>
        <v>0</v>
      </c>
    </row>
    <row r="1198" spans="1:5">
      <c r="A1198" s="243">
        <v>2210103</v>
      </c>
      <c r="B1198" s="243" t="s">
        <v>991</v>
      </c>
      <c r="C1198" s="244">
        <v>0</v>
      </c>
      <c r="D1198" s="244"/>
      <c r="E1198" s="293">
        <f t="shared" si="83"/>
        <v>0</v>
      </c>
    </row>
    <row r="1199" spans="1:5">
      <c r="A1199" s="243">
        <v>2210104</v>
      </c>
      <c r="B1199" s="243" t="s">
        <v>992</v>
      </c>
      <c r="C1199" s="244">
        <v>0</v>
      </c>
      <c r="D1199" s="244"/>
      <c r="E1199" s="293">
        <f t="shared" si="83"/>
        <v>0</v>
      </c>
    </row>
    <row r="1200" spans="1:5">
      <c r="A1200" s="243">
        <v>2210105</v>
      </c>
      <c r="B1200" s="243" t="s">
        <v>993</v>
      </c>
      <c r="C1200" s="244">
        <v>19</v>
      </c>
      <c r="D1200" s="244"/>
      <c r="E1200" s="293">
        <f t="shared" si="83"/>
        <v>0</v>
      </c>
    </row>
    <row r="1201" spans="1:5">
      <c r="A1201" s="243">
        <v>2210106</v>
      </c>
      <c r="B1201" s="243" t="s">
        <v>994</v>
      </c>
      <c r="C1201" s="244">
        <v>2020</v>
      </c>
      <c r="D1201" s="244"/>
      <c r="E1201" s="293">
        <f t="shared" si="83"/>
        <v>0</v>
      </c>
    </row>
    <row r="1202" spans="1:5">
      <c r="A1202" s="243">
        <v>2210107</v>
      </c>
      <c r="B1202" s="243" t="s">
        <v>995</v>
      </c>
      <c r="C1202" s="244">
        <v>40</v>
      </c>
      <c r="D1202" s="244"/>
      <c r="E1202" s="293">
        <f t="shared" si="83"/>
        <v>0</v>
      </c>
    </row>
    <row r="1203" spans="1:5">
      <c r="A1203" s="243">
        <v>2210108</v>
      </c>
      <c r="B1203" s="243" t="s">
        <v>996</v>
      </c>
      <c r="C1203" s="244">
        <v>4909</v>
      </c>
      <c r="D1203" s="244">
        <v>3307</v>
      </c>
      <c r="E1203" s="293">
        <f t="shared" si="83"/>
        <v>0.673660623344877</v>
      </c>
    </row>
    <row r="1204" spans="1:5">
      <c r="A1204" s="243">
        <v>2210109</v>
      </c>
      <c r="B1204" s="243" t="s">
        <v>997</v>
      </c>
      <c r="C1204" s="244">
        <v>0</v>
      </c>
      <c r="D1204" s="244"/>
      <c r="E1204" s="293">
        <f t="shared" si="83"/>
        <v>0</v>
      </c>
    </row>
    <row r="1205" spans="1:5">
      <c r="A1205" s="243">
        <v>2210199</v>
      </c>
      <c r="B1205" s="243" t="s">
        <v>998</v>
      </c>
      <c r="C1205" s="244">
        <v>0</v>
      </c>
      <c r="D1205" s="244"/>
      <c r="E1205" s="293">
        <f t="shared" si="83"/>
        <v>0</v>
      </c>
    </row>
    <row r="1206" spans="1:5">
      <c r="A1206" s="241">
        <v>22102</v>
      </c>
      <c r="B1206" s="241" t="s">
        <v>999</v>
      </c>
      <c r="C1206" s="242">
        <f>SUM(C1207:C1209)</f>
        <v>2237</v>
      </c>
      <c r="D1206" s="242">
        <f>SUM(D1207:D1209)</f>
        <v>2593</v>
      </c>
      <c r="E1206" s="292">
        <f t="shared" si="83"/>
        <v>1.15914170764417</v>
      </c>
    </row>
    <row r="1207" spans="1:5">
      <c r="A1207" s="243">
        <v>2210201</v>
      </c>
      <c r="B1207" s="243" t="s">
        <v>1000</v>
      </c>
      <c r="C1207" s="244">
        <v>2237</v>
      </c>
      <c r="D1207" s="244">
        <v>2593</v>
      </c>
      <c r="E1207" s="293">
        <f t="shared" si="83"/>
        <v>1.15914170764417</v>
      </c>
    </row>
    <row r="1208" spans="1:5">
      <c r="A1208" s="243">
        <v>2210202</v>
      </c>
      <c r="B1208" s="243" t="s">
        <v>1001</v>
      </c>
      <c r="C1208" s="244">
        <v>0</v>
      </c>
      <c r="D1208" s="244"/>
      <c r="E1208" s="293">
        <f t="shared" si="83"/>
        <v>0</v>
      </c>
    </row>
    <row r="1209" spans="1:5">
      <c r="A1209" s="243">
        <v>2210203</v>
      </c>
      <c r="B1209" s="243" t="s">
        <v>1002</v>
      </c>
      <c r="C1209" s="244">
        <v>0</v>
      </c>
      <c r="D1209" s="244"/>
      <c r="E1209" s="293">
        <f t="shared" si="83"/>
        <v>0</v>
      </c>
    </row>
    <row r="1210" spans="1:5">
      <c r="A1210" s="241">
        <v>22103</v>
      </c>
      <c r="B1210" s="241" t="s">
        <v>1003</v>
      </c>
      <c r="C1210" s="242">
        <f>SUM(C1211:C1213)</f>
        <v>0</v>
      </c>
      <c r="D1210" s="242">
        <f>SUM(D1211:D1213)</f>
        <v>0</v>
      </c>
      <c r="E1210" s="292">
        <f t="shared" si="83"/>
        <v>0</v>
      </c>
    </row>
    <row r="1211" spans="1:5">
      <c r="A1211" s="243">
        <v>2210301</v>
      </c>
      <c r="B1211" s="243" t="s">
        <v>1004</v>
      </c>
      <c r="C1211" s="244">
        <v>0</v>
      </c>
      <c r="D1211" s="244"/>
      <c r="E1211" s="293">
        <f t="shared" si="83"/>
        <v>0</v>
      </c>
    </row>
    <row r="1212" spans="1:5">
      <c r="A1212" s="243">
        <v>2210302</v>
      </c>
      <c r="B1212" s="243" t="s">
        <v>1005</v>
      </c>
      <c r="C1212" s="244">
        <v>0</v>
      </c>
      <c r="D1212" s="244"/>
      <c r="E1212" s="293">
        <f t="shared" si="83"/>
        <v>0</v>
      </c>
    </row>
    <row r="1213" spans="1:5">
      <c r="A1213" s="243">
        <v>2210399</v>
      </c>
      <c r="B1213" s="243" t="s">
        <v>1006</v>
      </c>
      <c r="C1213" s="244">
        <v>0</v>
      </c>
      <c r="D1213" s="244"/>
      <c r="E1213" s="293">
        <f t="shared" si="83"/>
        <v>0</v>
      </c>
    </row>
    <row r="1214" spans="1:5">
      <c r="A1214" s="239">
        <v>222</v>
      </c>
      <c r="B1214" s="239" t="s">
        <v>1007</v>
      </c>
      <c r="C1214" s="240">
        <f>C1215+C1233+C1239+C1245</f>
        <v>683</v>
      </c>
      <c r="D1214" s="240">
        <f>D1215+D1233+D1239+D1245</f>
        <v>699</v>
      </c>
      <c r="E1214" s="291">
        <f>IFERROR(D1214/C1214,)</f>
        <v>1.02342606149341</v>
      </c>
    </row>
    <row r="1215" spans="1:5">
      <c r="A1215" s="241">
        <v>22201</v>
      </c>
      <c r="B1215" s="241" t="s">
        <v>1008</v>
      </c>
      <c r="C1215" s="242">
        <f>SUM(C1216:C1232)</f>
        <v>683</v>
      </c>
      <c r="D1215" s="242">
        <f>SUM(D1216:D1232)</f>
        <v>494</v>
      </c>
      <c r="E1215" s="292">
        <f>IFERROR(D1215/C1215,0)</f>
        <v>0.723279648609078</v>
      </c>
    </row>
    <row r="1216" spans="1:5">
      <c r="A1216" s="243">
        <v>2220101</v>
      </c>
      <c r="B1216" s="243" t="s">
        <v>77</v>
      </c>
      <c r="C1216" s="244">
        <v>437</v>
      </c>
      <c r="D1216" s="244">
        <v>483</v>
      </c>
      <c r="E1216" s="293">
        <f t="shared" ref="E1216:E1245" si="84">IFERROR(D1216/C1216,0)</f>
        <v>1.10526315789474</v>
      </c>
    </row>
    <row r="1217" spans="1:5">
      <c r="A1217" s="243">
        <v>2220102</v>
      </c>
      <c r="B1217" s="243" t="s">
        <v>78</v>
      </c>
      <c r="C1217" s="244">
        <v>3</v>
      </c>
      <c r="D1217" s="244"/>
      <c r="E1217" s="293">
        <f t="shared" si="84"/>
        <v>0</v>
      </c>
    </row>
    <row r="1218" spans="1:5">
      <c r="A1218" s="243">
        <v>2220103</v>
      </c>
      <c r="B1218" s="243" t="s">
        <v>79</v>
      </c>
      <c r="C1218" s="244">
        <v>0</v>
      </c>
      <c r="D1218" s="244"/>
      <c r="E1218" s="293">
        <f t="shared" si="84"/>
        <v>0</v>
      </c>
    </row>
    <row r="1219" spans="1:5">
      <c r="A1219" s="243">
        <v>2220104</v>
      </c>
      <c r="B1219" s="243" t="s">
        <v>1009</v>
      </c>
      <c r="C1219" s="244">
        <v>0</v>
      </c>
      <c r="D1219" s="244"/>
      <c r="E1219" s="293">
        <f t="shared" si="84"/>
        <v>0</v>
      </c>
    </row>
    <row r="1220" spans="1:5">
      <c r="A1220" s="243">
        <v>2220105</v>
      </c>
      <c r="B1220" s="243" t="s">
        <v>1010</v>
      </c>
      <c r="C1220" s="244">
        <v>0</v>
      </c>
      <c r="D1220" s="244"/>
      <c r="E1220" s="293">
        <f t="shared" si="84"/>
        <v>0</v>
      </c>
    </row>
    <row r="1221" spans="1:5">
      <c r="A1221" s="243">
        <v>2220106</v>
      </c>
      <c r="B1221" s="243" t="s">
        <v>1011</v>
      </c>
      <c r="C1221" s="244">
        <v>0</v>
      </c>
      <c r="D1221" s="244"/>
      <c r="E1221" s="293">
        <f t="shared" si="84"/>
        <v>0</v>
      </c>
    </row>
    <row r="1222" spans="1:5">
      <c r="A1222" s="243">
        <v>2220107</v>
      </c>
      <c r="B1222" s="243" t="s">
        <v>1012</v>
      </c>
      <c r="C1222" s="244">
        <v>0</v>
      </c>
      <c r="D1222" s="244"/>
      <c r="E1222" s="293">
        <f t="shared" si="84"/>
        <v>0</v>
      </c>
    </row>
    <row r="1223" spans="1:5">
      <c r="A1223" s="243">
        <v>2220112</v>
      </c>
      <c r="B1223" s="243" t="s">
        <v>1013</v>
      </c>
      <c r="C1223" s="244">
        <v>0</v>
      </c>
      <c r="D1223" s="244"/>
      <c r="E1223" s="293">
        <f t="shared" si="84"/>
        <v>0</v>
      </c>
    </row>
    <row r="1224" spans="1:5">
      <c r="A1224" s="243">
        <v>2220113</v>
      </c>
      <c r="B1224" s="243" t="s">
        <v>1014</v>
      </c>
      <c r="C1224" s="244">
        <v>0</v>
      </c>
      <c r="D1224" s="244"/>
      <c r="E1224" s="293">
        <f t="shared" si="84"/>
        <v>0</v>
      </c>
    </row>
    <row r="1225" spans="1:5">
      <c r="A1225" s="243">
        <v>2220114</v>
      </c>
      <c r="B1225" s="243" t="s">
        <v>1015</v>
      </c>
      <c r="C1225" s="244">
        <v>0</v>
      </c>
      <c r="D1225" s="244"/>
      <c r="E1225" s="293">
        <f t="shared" si="84"/>
        <v>0</v>
      </c>
    </row>
    <row r="1226" spans="1:5">
      <c r="A1226" s="243">
        <v>2220115</v>
      </c>
      <c r="B1226" s="243" t="s">
        <v>1016</v>
      </c>
      <c r="C1226" s="244">
        <v>0</v>
      </c>
      <c r="D1226" s="244"/>
      <c r="E1226" s="293">
        <f t="shared" si="84"/>
        <v>0</v>
      </c>
    </row>
    <row r="1227" spans="1:5">
      <c r="A1227" s="243">
        <v>2220118</v>
      </c>
      <c r="B1227" s="243" t="s">
        <v>1017</v>
      </c>
      <c r="C1227" s="244">
        <v>0</v>
      </c>
      <c r="D1227" s="244"/>
      <c r="E1227" s="293">
        <f t="shared" si="84"/>
        <v>0</v>
      </c>
    </row>
    <row r="1228" spans="1:5">
      <c r="A1228" s="243">
        <v>2220119</v>
      </c>
      <c r="B1228" s="243" t="s">
        <v>1018</v>
      </c>
      <c r="C1228" s="244">
        <v>0</v>
      </c>
      <c r="D1228" s="244"/>
      <c r="E1228" s="293">
        <f t="shared" si="84"/>
        <v>0</v>
      </c>
    </row>
    <row r="1229" spans="1:5">
      <c r="A1229" s="243">
        <v>2220120</v>
      </c>
      <c r="B1229" s="243" t="s">
        <v>1019</v>
      </c>
      <c r="C1229" s="244">
        <v>0</v>
      </c>
      <c r="D1229" s="244"/>
      <c r="E1229" s="293">
        <f t="shared" si="84"/>
        <v>0</v>
      </c>
    </row>
    <row r="1230" spans="1:5">
      <c r="A1230" s="243">
        <v>2220121</v>
      </c>
      <c r="B1230" s="243" t="s">
        <v>1020</v>
      </c>
      <c r="C1230" s="244">
        <v>0</v>
      </c>
      <c r="D1230" s="244"/>
      <c r="E1230" s="293">
        <f t="shared" si="84"/>
        <v>0</v>
      </c>
    </row>
    <row r="1231" spans="1:5">
      <c r="A1231" s="243">
        <v>2220150</v>
      </c>
      <c r="B1231" s="243" t="s">
        <v>86</v>
      </c>
      <c r="C1231" s="244">
        <v>0</v>
      </c>
      <c r="D1231" s="244"/>
      <c r="E1231" s="293">
        <f t="shared" si="84"/>
        <v>0</v>
      </c>
    </row>
    <row r="1232" spans="1:5">
      <c r="A1232" s="243">
        <v>2220199</v>
      </c>
      <c r="B1232" s="243" t="s">
        <v>1021</v>
      </c>
      <c r="C1232" s="244">
        <v>243</v>
      </c>
      <c r="D1232" s="244">
        <v>11</v>
      </c>
      <c r="E1232" s="293">
        <f t="shared" si="84"/>
        <v>0.0452674897119342</v>
      </c>
    </row>
    <row r="1233" spans="1:5">
      <c r="A1233" s="241">
        <v>22203</v>
      </c>
      <c r="B1233" s="241" t="s">
        <v>1022</v>
      </c>
      <c r="C1233" s="242">
        <f>SUM(C1234:C1238)</f>
        <v>0</v>
      </c>
      <c r="D1233" s="242">
        <f>SUM(D1234:D1238)</f>
        <v>0</v>
      </c>
      <c r="E1233" s="292">
        <f t="shared" si="84"/>
        <v>0</v>
      </c>
    </row>
    <row r="1234" spans="1:5">
      <c r="A1234" s="243">
        <v>2220301</v>
      </c>
      <c r="B1234" s="243" t="s">
        <v>1023</v>
      </c>
      <c r="C1234" s="244">
        <v>0</v>
      </c>
      <c r="D1234" s="244"/>
      <c r="E1234" s="293">
        <f t="shared" si="84"/>
        <v>0</v>
      </c>
    </row>
    <row r="1235" spans="1:5">
      <c r="A1235" s="243">
        <v>2220303</v>
      </c>
      <c r="B1235" s="243" t="s">
        <v>1024</v>
      </c>
      <c r="C1235" s="244">
        <v>0</v>
      </c>
      <c r="D1235" s="244"/>
      <c r="E1235" s="293">
        <f t="shared" si="84"/>
        <v>0</v>
      </c>
    </row>
    <row r="1236" spans="1:5">
      <c r="A1236" s="243">
        <v>2220304</v>
      </c>
      <c r="B1236" s="243" t="s">
        <v>1025</v>
      </c>
      <c r="C1236" s="244">
        <v>0</v>
      </c>
      <c r="D1236" s="244"/>
      <c r="E1236" s="293">
        <f t="shared" si="84"/>
        <v>0</v>
      </c>
    </row>
    <row r="1237" spans="1:5">
      <c r="A1237" s="243">
        <v>2220305</v>
      </c>
      <c r="B1237" s="243" t="s">
        <v>1026</v>
      </c>
      <c r="C1237" s="244">
        <v>0</v>
      </c>
      <c r="D1237" s="244"/>
      <c r="E1237" s="293">
        <f t="shared" si="84"/>
        <v>0</v>
      </c>
    </row>
    <row r="1238" spans="1:5">
      <c r="A1238" s="243">
        <v>2220399</v>
      </c>
      <c r="B1238" s="243" t="s">
        <v>1027</v>
      </c>
      <c r="C1238" s="244">
        <v>0</v>
      </c>
      <c r="D1238" s="244"/>
      <c r="E1238" s="293">
        <f t="shared" si="84"/>
        <v>0</v>
      </c>
    </row>
    <row r="1239" spans="1:5">
      <c r="A1239" s="241">
        <v>22204</v>
      </c>
      <c r="B1239" s="241" t="s">
        <v>1028</v>
      </c>
      <c r="C1239" s="242">
        <f>SUM(C1240:C1244)</f>
        <v>0</v>
      </c>
      <c r="D1239" s="242">
        <f>SUM(D1240:D1244)</f>
        <v>205</v>
      </c>
      <c r="E1239" s="292">
        <f t="shared" si="84"/>
        <v>0</v>
      </c>
    </row>
    <row r="1240" spans="1:5">
      <c r="A1240" s="243">
        <v>2220401</v>
      </c>
      <c r="B1240" s="243" t="s">
        <v>1029</v>
      </c>
      <c r="C1240" s="244">
        <v>0</v>
      </c>
      <c r="D1240" s="244">
        <v>205</v>
      </c>
      <c r="E1240" s="293">
        <f t="shared" si="84"/>
        <v>0</v>
      </c>
    </row>
    <row r="1241" spans="1:5">
      <c r="A1241" s="243">
        <v>2220402</v>
      </c>
      <c r="B1241" s="243" t="s">
        <v>1030</v>
      </c>
      <c r="C1241" s="244">
        <v>0</v>
      </c>
      <c r="D1241" s="244"/>
      <c r="E1241" s="293">
        <f t="shared" si="84"/>
        <v>0</v>
      </c>
    </row>
    <row r="1242" spans="1:5">
      <c r="A1242" s="243">
        <v>2220403</v>
      </c>
      <c r="B1242" s="243" t="s">
        <v>1031</v>
      </c>
      <c r="C1242" s="244">
        <v>0</v>
      </c>
      <c r="D1242" s="244"/>
      <c r="E1242" s="293">
        <f t="shared" si="84"/>
        <v>0</v>
      </c>
    </row>
    <row r="1243" spans="1:5">
      <c r="A1243" s="243">
        <v>2220404</v>
      </c>
      <c r="B1243" s="243" t="s">
        <v>1032</v>
      </c>
      <c r="C1243" s="244">
        <v>0</v>
      </c>
      <c r="D1243" s="244"/>
      <c r="E1243" s="293">
        <f t="shared" si="84"/>
        <v>0</v>
      </c>
    </row>
    <row r="1244" spans="1:5">
      <c r="A1244" s="243">
        <v>2220499</v>
      </c>
      <c r="B1244" s="243" t="s">
        <v>1033</v>
      </c>
      <c r="C1244" s="244">
        <v>0</v>
      </c>
      <c r="D1244" s="244"/>
      <c r="E1244" s="293">
        <f t="shared" si="84"/>
        <v>0</v>
      </c>
    </row>
    <row r="1245" spans="1:5">
      <c r="A1245" s="241">
        <v>22205</v>
      </c>
      <c r="B1245" s="241" t="s">
        <v>1034</v>
      </c>
      <c r="C1245" s="242">
        <f>SUM(C1246:C1257)</f>
        <v>0</v>
      </c>
      <c r="D1245" s="242">
        <f>SUM(D1246:D1257)</f>
        <v>0</v>
      </c>
      <c r="E1245" s="292">
        <f t="shared" si="84"/>
        <v>0</v>
      </c>
    </row>
    <row r="1246" spans="1:5">
      <c r="A1246" s="243">
        <v>2220501</v>
      </c>
      <c r="B1246" s="243" t="s">
        <v>1035</v>
      </c>
      <c r="C1246" s="244">
        <v>0</v>
      </c>
      <c r="D1246" s="244"/>
      <c r="E1246" s="293">
        <f t="shared" ref="E1246:E1257" si="85">IFERROR(D1246/C1246,0)</f>
        <v>0</v>
      </c>
    </row>
    <row r="1247" spans="1:5">
      <c r="A1247" s="243">
        <v>2220502</v>
      </c>
      <c r="B1247" s="243" t="s">
        <v>1036</v>
      </c>
      <c r="C1247" s="244">
        <v>0</v>
      </c>
      <c r="D1247" s="244"/>
      <c r="E1247" s="293">
        <f t="shared" si="85"/>
        <v>0</v>
      </c>
    </row>
    <row r="1248" spans="1:5">
      <c r="A1248" s="243">
        <v>2220503</v>
      </c>
      <c r="B1248" s="243" t="s">
        <v>1037</v>
      </c>
      <c r="C1248" s="244">
        <v>0</v>
      </c>
      <c r="D1248" s="244"/>
      <c r="E1248" s="293">
        <f t="shared" si="85"/>
        <v>0</v>
      </c>
    </row>
    <row r="1249" spans="1:5">
      <c r="A1249" s="243">
        <v>2220504</v>
      </c>
      <c r="B1249" s="243" t="s">
        <v>1038</v>
      </c>
      <c r="C1249" s="244">
        <v>0</v>
      </c>
      <c r="D1249" s="244"/>
      <c r="E1249" s="293">
        <f t="shared" si="85"/>
        <v>0</v>
      </c>
    </row>
    <row r="1250" spans="1:5">
      <c r="A1250" s="243">
        <v>2220505</v>
      </c>
      <c r="B1250" s="243" t="s">
        <v>1039</v>
      </c>
      <c r="C1250" s="244">
        <v>0</v>
      </c>
      <c r="D1250" s="244"/>
      <c r="E1250" s="293">
        <f t="shared" si="85"/>
        <v>0</v>
      </c>
    </row>
    <row r="1251" spans="1:5">
      <c r="A1251" s="243">
        <v>2220506</v>
      </c>
      <c r="B1251" s="243" t="s">
        <v>1040</v>
      </c>
      <c r="C1251" s="244">
        <v>0</v>
      </c>
      <c r="D1251" s="244"/>
      <c r="E1251" s="293">
        <f t="shared" si="85"/>
        <v>0</v>
      </c>
    </row>
    <row r="1252" spans="1:5">
      <c r="A1252" s="243">
        <v>2220507</v>
      </c>
      <c r="B1252" s="243" t="s">
        <v>1041</v>
      </c>
      <c r="C1252" s="244">
        <v>0</v>
      </c>
      <c r="D1252" s="244"/>
      <c r="E1252" s="293">
        <f t="shared" si="85"/>
        <v>0</v>
      </c>
    </row>
    <row r="1253" spans="1:5">
      <c r="A1253" s="243">
        <v>2220508</v>
      </c>
      <c r="B1253" s="243" t="s">
        <v>1042</v>
      </c>
      <c r="C1253" s="244">
        <v>0</v>
      </c>
      <c r="D1253" s="244"/>
      <c r="E1253" s="293">
        <f t="shared" si="85"/>
        <v>0</v>
      </c>
    </row>
    <row r="1254" spans="1:5">
      <c r="A1254" s="243">
        <v>2220509</v>
      </c>
      <c r="B1254" s="243" t="s">
        <v>1043</v>
      </c>
      <c r="C1254" s="244">
        <v>0</v>
      </c>
      <c r="D1254" s="244"/>
      <c r="E1254" s="293">
        <f t="shared" si="85"/>
        <v>0</v>
      </c>
    </row>
    <row r="1255" spans="1:5">
      <c r="A1255" s="243">
        <v>2220510</v>
      </c>
      <c r="B1255" s="243" t="s">
        <v>1044</v>
      </c>
      <c r="C1255" s="244">
        <v>0</v>
      </c>
      <c r="D1255" s="244"/>
      <c r="E1255" s="293">
        <f t="shared" si="85"/>
        <v>0</v>
      </c>
    </row>
    <row r="1256" spans="1:5">
      <c r="A1256" s="243">
        <v>2220511</v>
      </c>
      <c r="B1256" s="243" t="s">
        <v>1045</v>
      </c>
      <c r="C1256" s="244">
        <v>0</v>
      </c>
      <c r="D1256" s="244"/>
      <c r="E1256" s="293">
        <f t="shared" si="85"/>
        <v>0</v>
      </c>
    </row>
    <row r="1257" spans="1:5">
      <c r="A1257" s="243">
        <v>2220599</v>
      </c>
      <c r="B1257" s="243" t="s">
        <v>1046</v>
      </c>
      <c r="C1257" s="244">
        <v>0</v>
      </c>
      <c r="D1257" s="244"/>
      <c r="E1257" s="293">
        <f t="shared" si="85"/>
        <v>0</v>
      </c>
    </row>
    <row r="1258" spans="1:5">
      <c r="A1258" s="239">
        <v>224</v>
      </c>
      <c r="B1258" s="239" t="s">
        <v>1047</v>
      </c>
      <c r="C1258" s="240">
        <f>C1259+C1271+C1277+C1283+C1291+C1304+C1308+C1312</f>
        <v>1548</v>
      </c>
      <c r="D1258" s="240">
        <f>D1259+D1271+D1277+D1283+D1291+D1304+D1308+D1312</f>
        <v>810</v>
      </c>
      <c r="E1258" s="291">
        <f>IFERROR(D1258/C1258,)</f>
        <v>0.523255813953488</v>
      </c>
    </row>
    <row r="1259" spans="1:5">
      <c r="A1259" s="241">
        <v>22401</v>
      </c>
      <c r="B1259" s="241" t="s">
        <v>1048</v>
      </c>
      <c r="C1259" s="242">
        <f>SUM(C1260:C1270)</f>
        <v>614</v>
      </c>
      <c r="D1259" s="242">
        <f>SUM(D1260:D1270)</f>
        <v>225</v>
      </c>
      <c r="E1259" s="292">
        <f>IFERROR(D1259/C1259,0)</f>
        <v>0.366449511400651</v>
      </c>
    </row>
    <row r="1260" spans="1:5">
      <c r="A1260" s="243">
        <v>2240101</v>
      </c>
      <c r="B1260" s="243" t="s">
        <v>77</v>
      </c>
      <c r="C1260" s="244">
        <v>410</v>
      </c>
      <c r="D1260" s="244">
        <v>215</v>
      </c>
      <c r="E1260" s="293">
        <f t="shared" ref="E1260:E1283" si="86">IFERROR(D1260/C1260,0)</f>
        <v>0.524390243902439</v>
      </c>
    </row>
    <row r="1261" spans="1:5">
      <c r="A1261" s="243">
        <v>2240102</v>
      </c>
      <c r="B1261" s="243" t="s">
        <v>78</v>
      </c>
      <c r="C1261" s="244">
        <v>109</v>
      </c>
      <c r="D1261" s="244">
        <v>10</v>
      </c>
      <c r="E1261" s="293">
        <f t="shared" si="86"/>
        <v>0.0917431192660551</v>
      </c>
    </row>
    <row r="1262" spans="1:5">
      <c r="A1262" s="243">
        <v>2240103</v>
      </c>
      <c r="B1262" s="243" t="s">
        <v>79</v>
      </c>
      <c r="C1262" s="244">
        <v>0</v>
      </c>
      <c r="D1262" s="244"/>
      <c r="E1262" s="293">
        <f t="shared" si="86"/>
        <v>0</v>
      </c>
    </row>
    <row r="1263" spans="1:5">
      <c r="A1263" s="243">
        <v>2240104</v>
      </c>
      <c r="B1263" s="243" t="s">
        <v>1049</v>
      </c>
      <c r="C1263" s="244">
        <v>0</v>
      </c>
      <c r="D1263" s="244"/>
      <c r="E1263" s="293">
        <f t="shared" si="86"/>
        <v>0</v>
      </c>
    </row>
    <row r="1264" spans="1:5">
      <c r="A1264" s="243">
        <v>2240105</v>
      </c>
      <c r="B1264" s="243" t="s">
        <v>1050</v>
      </c>
      <c r="C1264" s="244">
        <v>0</v>
      </c>
      <c r="D1264" s="244"/>
      <c r="E1264" s="293">
        <f t="shared" si="86"/>
        <v>0</v>
      </c>
    </row>
    <row r="1265" spans="1:5">
      <c r="A1265" s="243">
        <v>2240106</v>
      </c>
      <c r="B1265" s="243" t="s">
        <v>1051</v>
      </c>
      <c r="C1265" s="244">
        <v>0</v>
      </c>
      <c r="D1265" s="244"/>
      <c r="E1265" s="293">
        <f t="shared" si="86"/>
        <v>0</v>
      </c>
    </row>
    <row r="1266" spans="1:5">
      <c r="A1266" s="243">
        <v>2240107</v>
      </c>
      <c r="B1266" s="243" t="s">
        <v>1052</v>
      </c>
      <c r="C1266" s="244">
        <v>45</v>
      </c>
      <c r="D1266" s="244"/>
      <c r="E1266" s="293">
        <f t="shared" si="86"/>
        <v>0</v>
      </c>
    </row>
    <row r="1267" spans="1:5">
      <c r="A1267" s="243">
        <v>2240108</v>
      </c>
      <c r="B1267" s="243" t="s">
        <v>1053</v>
      </c>
      <c r="C1267" s="244">
        <v>0</v>
      </c>
      <c r="D1267" s="244"/>
      <c r="E1267" s="293">
        <f t="shared" si="86"/>
        <v>0</v>
      </c>
    </row>
    <row r="1268" spans="1:5">
      <c r="A1268" s="243">
        <v>2240109</v>
      </c>
      <c r="B1268" s="243" t="s">
        <v>1054</v>
      </c>
      <c r="C1268" s="244">
        <v>0</v>
      </c>
      <c r="D1268" s="244"/>
      <c r="E1268" s="293">
        <f t="shared" si="86"/>
        <v>0</v>
      </c>
    </row>
    <row r="1269" spans="1:5">
      <c r="A1269" s="243">
        <v>2240150</v>
      </c>
      <c r="B1269" s="243" t="s">
        <v>86</v>
      </c>
      <c r="C1269" s="244">
        <v>0</v>
      </c>
      <c r="D1269" s="244"/>
      <c r="E1269" s="293">
        <f t="shared" si="86"/>
        <v>0</v>
      </c>
    </row>
    <row r="1270" spans="1:5">
      <c r="A1270" s="243">
        <v>2240199</v>
      </c>
      <c r="B1270" s="243" t="s">
        <v>1055</v>
      </c>
      <c r="C1270" s="244">
        <v>50</v>
      </c>
      <c r="D1270" s="244"/>
      <c r="E1270" s="293">
        <f t="shared" si="86"/>
        <v>0</v>
      </c>
    </row>
    <row r="1271" spans="1:5">
      <c r="A1271" s="241">
        <v>22402</v>
      </c>
      <c r="B1271" s="241" t="s">
        <v>1056</v>
      </c>
      <c r="C1271" s="242">
        <f>SUM(C1272:C1276)</f>
        <v>411</v>
      </c>
      <c r="D1271" s="242">
        <f>SUM(D1272:D1276)</f>
        <v>378</v>
      </c>
      <c r="E1271" s="292">
        <f t="shared" si="86"/>
        <v>0.91970802919708</v>
      </c>
    </row>
    <row r="1272" spans="1:5">
      <c r="A1272" s="243">
        <v>2240201</v>
      </c>
      <c r="B1272" s="243" t="s">
        <v>77</v>
      </c>
      <c r="C1272" s="244">
        <v>411</v>
      </c>
      <c r="D1272" s="244"/>
      <c r="E1272" s="293">
        <f t="shared" si="86"/>
        <v>0</v>
      </c>
    </row>
    <row r="1273" spans="1:5">
      <c r="A1273" s="243">
        <v>2240202</v>
      </c>
      <c r="B1273" s="243" t="s">
        <v>78</v>
      </c>
      <c r="C1273" s="244">
        <v>0</v>
      </c>
      <c r="D1273" s="244"/>
      <c r="E1273" s="293">
        <f t="shared" si="86"/>
        <v>0</v>
      </c>
    </row>
    <row r="1274" spans="1:5">
      <c r="A1274" s="243">
        <v>2240203</v>
      </c>
      <c r="B1274" s="243" t="s">
        <v>79</v>
      </c>
      <c r="C1274" s="244">
        <v>0</v>
      </c>
      <c r="D1274" s="244"/>
      <c r="E1274" s="293">
        <f t="shared" si="86"/>
        <v>0</v>
      </c>
    </row>
    <row r="1275" spans="1:5">
      <c r="A1275" s="243">
        <v>2240204</v>
      </c>
      <c r="B1275" s="243" t="s">
        <v>1057</v>
      </c>
      <c r="C1275" s="244">
        <v>0</v>
      </c>
      <c r="D1275" s="244">
        <v>378</v>
      </c>
      <c r="E1275" s="293">
        <f t="shared" si="86"/>
        <v>0</v>
      </c>
    </row>
    <row r="1276" spans="1:5">
      <c r="A1276" s="243">
        <v>2240299</v>
      </c>
      <c r="B1276" s="243" t="s">
        <v>1058</v>
      </c>
      <c r="C1276" s="244">
        <v>0</v>
      </c>
      <c r="D1276" s="244"/>
      <c r="E1276" s="293">
        <f t="shared" si="86"/>
        <v>0</v>
      </c>
    </row>
    <row r="1277" spans="1:5">
      <c r="A1277" s="241">
        <v>22403</v>
      </c>
      <c r="B1277" s="241" t="s">
        <v>1059</v>
      </c>
      <c r="C1277" s="242">
        <f>SUM(C1278:C1282)</f>
        <v>210</v>
      </c>
      <c r="D1277" s="242">
        <f>SUM(D1278:D1282)</f>
        <v>0</v>
      </c>
      <c r="E1277" s="292">
        <f t="shared" si="86"/>
        <v>0</v>
      </c>
    </row>
    <row r="1278" spans="1:5">
      <c r="A1278" s="243">
        <v>2240301</v>
      </c>
      <c r="B1278" s="243" t="s">
        <v>77</v>
      </c>
      <c r="C1278" s="244">
        <v>0</v>
      </c>
      <c r="D1278" s="244"/>
      <c r="E1278" s="293">
        <f t="shared" si="86"/>
        <v>0</v>
      </c>
    </row>
    <row r="1279" spans="1:5">
      <c r="A1279" s="243">
        <v>2240302</v>
      </c>
      <c r="B1279" s="243" t="s">
        <v>78</v>
      </c>
      <c r="C1279" s="244">
        <v>0</v>
      </c>
      <c r="D1279" s="244"/>
      <c r="E1279" s="293">
        <f t="shared" si="86"/>
        <v>0</v>
      </c>
    </row>
    <row r="1280" spans="1:5">
      <c r="A1280" s="243">
        <v>2240303</v>
      </c>
      <c r="B1280" s="243" t="s">
        <v>79</v>
      </c>
      <c r="C1280" s="244">
        <v>0</v>
      </c>
      <c r="D1280" s="244"/>
      <c r="E1280" s="293">
        <f t="shared" si="86"/>
        <v>0</v>
      </c>
    </row>
    <row r="1281" spans="1:5">
      <c r="A1281" s="243">
        <v>2240304</v>
      </c>
      <c r="B1281" s="243" t="s">
        <v>1060</v>
      </c>
      <c r="C1281" s="244">
        <v>210</v>
      </c>
      <c r="D1281" s="244"/>
      <c r="E1281" s="293">
        <f t="shared" si="86"/>
        <v>0</v>
      </c>
    </row>
    <row r="1282" spans="1:5">
      <c r="A1282" s="243">
        <v>2240399</v>
      </c>
      <c r="B1282" s="243" t="s">
        <v>1061</v>
      </c>
      <c r="C1282" s="244">
        <v>0</v>
      </c>
      <c r="D1282" s="244"/>
      <c r="E1282" s="293">
        <f t="shared" si="86"/>
        <v>0</v>
      </c>
    </row>
    <row r="1283" spans="1:5">
      <c r="A1283" s="241">
        <v>22404</v>
      </c>
      <c r="B1283" s="241" t="s">
        <v>1062</v>
      </c>
      <c r="C1283" s="242">
        <f>SUM(C1284:C1290)</f>
        <v>0</v>
      </c>
      <c r="D1283" s="242">
        <f>SUM(D1284:D1290)</f>
        <v>0</v>
      </c>
      <c r="E1283" s="292">
        <f t="shared" si="86"/>
        <v>0</v>
      </c>
    </row>
    <row r="1284" spans="1:5">
      <c r="A1284" s="243">
        <v>2240401</v>
      </c>
      <c r="B1284" s="243" t="s">
        <v>77</v>
      </c>
      <c r="C1284" s="244">
        <v>0</v>
      </c>
      <c r="D1284" s="244"/>
      <c r="E1284" s="293">
        <f t="shared" ref="E1284:E1291" si="87">IFERROR(D1284/C1284,0)</f>
        <v>0</v>
      </c>
    </row>
    <row r="1285" spans="1:5">
      <c r="A1285" s="243">
        <v>2240402</v>
      </c>
      <c r="B1285" s="243" t="s">
        <v>78</v>
      </c>
      <c r="C1285" s="244">
        <v>0</v>
      </c>
      <c r="D1285" s="244"/>
      <c r="E1285" s="293">
        <f t="shared" si="87"/>
        <v>0</v>
      </c>
    </row>
    <row r="1286" spans="1:5">
      <c r="A1286" s="243">
        <v>2240403</v>
      </c>
      <c r="B1286" s="243" t="s">
        <v>79</v>
      </c>
      <c r="C1286" s="244">
        <v>0</v>
      </c>
      <c r="D1286" s="244"/>
      <c r="E1286" s="293">
        <f t="shared" si="87"/>
        <v>0</v>
      </c>
    </row>
    <row r="1287" spans="1:5">
      <c r="A1287" s="243">
        <v>2240404</v>
      </c>
      <c r="B1287" s="243" t="s">
        <v>1063</v>
      </c>
      <c r="C1287" s="244">
        <v>0</v>
      </c>
      <c r="D1287" s="244"/>
      <c r="E1287" s="293">
        <f t="shared" si="87"/>
        <v>0</v>
      </c>
    </row>
    <row r="1288" spans="1:5">
      <c r="A1288" s="243">
        <v>2240405</v>
      </c>
      <c r="B1288" s="243" t="s">
        <v>1064</v>
      </c>
      <c r="C1288" s="244">
        <v>0</v>
      </c>
      <c r="D1288" s="244"/>
      <c r="E1288" s="293">
        <f t="shared" si="87"/>
        <v>0</v>
      </c>
    </row>
    <row r="1289" spans="1:5">
      <c r="A1289" s="243">
        <v>2240450</v>
      </c>
      <c r="B1289" s="243" t="s">
        <v>86</v>
      </c>
      <c r="C1289" s="244">
        <v>0</v>
      </c>
      <c r="D1289" s="244"/>
      <c r="E1289" s="293">
        <f t="shared" si="87"/>
        <v>0</v>
      </c>
    </row>
    <row r="1290" spans="1:5">
      <c r="A1290" s="243">
        <v>2240499</v>
      </c>
      <c r="B1290" s="243" t="s">
        <v>1065</v>
      </c>
      <c r="C1290" s="244">
        <v>0</v>
      </c>
      <c r="D1290" s="244"/>
      <c r="E1290" s="293">
        <f t="shared" si="87"/>
        <v>0</v>
      </c>
    </row>
    <row r="1291" spans="1:5">
      <c r="A1291" s="241">
        <v>22405</v>
      </c>
      <c r="B1291" s="241" t="s">
        <v>1066</v>
      </c>
      <c r="C1291" s="242">
        <f>SUM(C1292:C1303)</f>
        <v>0</v>
      </c>
      <c r="D1291" s="242">
        <f>SUM(D1292:D1303)</f>
        <v>0</v>
      </c>
      <c r="E1291" s="292">
        <f t="shared" si="87"/>
        <v>0</v>
      </c>
    </row>
    <row r="1292" spans="1:5">
      <c r="A1292" s="243">
        <v>2240501</v>
      </c>
      <c r="B1292" s="243" t="s">
        <v>77</v>
      </c>
      <c r="C1292" s="244">
        <v>0</v>
      </c>
      <c r="D1292" s="244"/>
      <c r="E1292" s="293">
        <f t="shared" ref="E1292:E1313" si="88">IFERROR(D1292/C1292,0)</f>
        <v>0</v>
      </c>
    </row>
    <row r="1293" spans="1:5">
      <c r="A1293" s="243">
        <v>2240502</v>
      </c>
      <c r="B1293" s="243" t="s">
        <v>78</v>
      </c>
      <c r="C1293" s="244">
        <v>0</v>
      </c>
      <c r="D1293" s="244"/>
      <c r="E1293" s="293">
        <f t="shared" si="88"/>
        <v>0</v>
      </c>
    </row>
    <row r="1294" spans="1:5">
      <c r="A1294" s="243">
        <v>2240503</v>
      </c>
      <c r="B1294" s="243" t="s">
        <v>79</v>
      </c>
      <c r="C1294" s="244">
        <v>0</v>
      </c>
      <c r="D1294" s="244"/>
      <c r="E1294" s="293">
        <f t="shared" si="88"/>
        <v>0</v>
      </c>
    </row>
    <row r="1295" spans="1:5">
      <c r="A1295" s="243">
        <v>2240504</v>
      </c>
      <c r="B1295" s="243" t="s">
        <v>1067</v>
      </c>
      <c r="C1295" s="244">
        <v>0</v>
      </c>
      <c r="D1295" s="244"/>
      <c r="E1295" s="293">
        <f t="shared" si="88"/>
        <v>0</v>
      </c>
    </row>
    <row r="1296" spans="1:5">
      <c r="A1296" s="243">
        <v>2240505</v>
      </c>
      <c r="B1296" s="243" t="s">
        <v>1068</v>
      </c>
      <c r="C1296" s="244">
        <v>0</v>
      </c>
      <c r="D1296" s="244"/>
      <c r="E1296" s="293">
        <f t="shared" si="88"/>
        <v>0</v>
      </c>
    </row>
    <row r="1297" spans="1:5">
      <c r="A1297" s="243">
        <v>2240506</v>
      </c>
      <c r="B1297" s="243" t="s">
        <v>1069</v>
      </c>
      <c r="C1297" s="244">
        <v>0</v>
      </c>
      <c r="D1297" s="244"/>
      <c r="E1297" s="293">
        <f t="shared" si="88"/>
        <v>0</v>
      </c>
    </row>
    <row r="1298" spans="1:5">
      <c r="A1298" s="243">
        <v>2240507</v>
      </c>
      <c r="B1298" s="243" t="s">
        <v>1070</v>
      </c>
      <c r="C1298" s="244">
        <v>0</v>
      </c>
      <c r="D1298" s="244"/>
      <c r="E1298" s="293">
        <f t="shared" si="88"/>
        <v>0</v>
      </c>
    </row>
    <row r="1299" spans="1:5">
      <c r="A1299" s="243">
        <v>2240508</v>
      </c>
      <c r="B1299" s="243" t="s">
        <v>1071</v>
      </c>
      <c r="C1299" s="244">
        <v>0</v>
      </c>
      <c r="D1299" s="244"/>
      <c r="E1299" s="293">
        <f t="shared" si="88"/>
        <v>0</v>
      </c>
    </row>
    <row r="1300" spans="1:5">
      <c r="A1300" s="243">
        <v>2240509</v>
      </c>
      <c r="B1300" s="243" t="s">
        <v>1072</v>
      </c>
      <c r="C1300" s="244">
        <v>0</v>
      </c>
      <c r="D1300" s="244"/>
      <c r="E1300" s="293">
        <f t="shared" si="88"/>
        <v>0</v>
      </c>
    </row>
    <row r="1301" spans="1:5">
      <c r="A1301" s="243">
        <v>2240510</v>
      </c>
      <c r="B1301" s="243" t="s">
        <v>1073</v>
      </c>
      <c r="C1301" s="244">
        <v>0</v>
      </c>
      <c r="D1301" s="244"/>
      <c r="E1301" s="293">
        <f t="shared" si="88"/>
        <v>0</v>
      </c>
    </row>
    <row r="1302" spans="1:5">
      <c r="A1302" s="243">
        <v>2240550</v>
      </c>
      <c r="B1302" s="243" t="s">
        <v>1074</v>
      </c>
      <c r="C1302" s="244">
        <v>0</v>
      </c>
      <c r="D1302" s="244"/>
      <c r="E1302" s="293">
        <f t="shared" si="88"/>
        <v>0</v>
      </c>
    </row>
    <row r="1303" spans="1:5">
      <c r="A1303" s="243">
        <v>2240599</v>
      </c>
      <c r="B1303" s="243" t="s">
        <v>1075</v>
      </c>
      <c r="C1303" s="244">
        <v>0</v>
      </c>
      <c r="D1303" s="244"/>
      <c r="E1303" s="293">
        <f t="shared" si="88"/>
        <v>0</v>
      </c>
    </row>
    <row r="1304" spans="1:5">
      <c r="A1304" s="241">
        <v>22406</v>
      </c>
      <c r="B1304" s="241" t="s">
        <v>1076</v>
      </c>
      <c r="C1304" s="242">
        <f>SUM(C1305:C1307)</f>
        <v>0</v>
      </c>
      <c r="D1304" s="242">
        <f>SUM(D1305:D1307)</f>
        <v>0</v>
      </c>
      <c r="E1304" s="292">
        <f t="shared" si="88"/>
        <v>0</v>
      </c>
    </row>
    <row r="1305" spans="1:5">
      <c r="A1305" s="243">
        <v>2240601</v>
      </c>
      <c r="B1305" s="243" t="s">
        <v>1077</v>
      </c>
      <c r="C1305" s="244">
        <v>0</v>
      </c>
      <c r="D1305" s="244"/>
      <c r="E1305" s="293">
        <f t="shared" si="88"/>
        <v>0</v>
      </c>
    </row>
    <row r="1306" spans="1:5">
      <c r="A1306" s="243">
        <v>2240602</v>
      </c>
      <c r="B1306" s="243" t="s">
        <v>1078</v>
      </c>
      <c r="C1306" s="244">
        <v>0</v>
      </c>
      <c r="D1306" s="244"/>
      <c r="E1306" s="293">
        <f t="shared" si="88"/>
        <v>0</v>
      </c>
    </row>
    <row r="1307" spans="1:5">
      <c r="A1307" s="243">
        <v>2240699</v>
      </c>
      <c r="B1307" s="243" t="s">
        <v>1079</v>
      </c>
      <c r="C1307" s="244">
        <v>0</v>
      </c>
      <c r="D1307" s="244"/>
      <c r="E1307" s="293">
        <f t="shared" si="88"/>
        <v>0</v>
      </c>
    </row>
    <row r="1308" spans="1:5">
      <c r="A1308" s="241">
        <v>22407</v>
      </c>
      <c r="B1308" s="241" t="s">
        <v>1080</v>
      </c>
      <c r="C1308" s="242">
        <f>SUM(C1309:C1311)</f>
        <v>263</v>
      </c>
      <c r="D1308" s="242">
        <f>SUM(D1309:D1311)</f>
        <v>7</v>
      </c>
      <c r="E1308" s="292">
        <f t="shared" si="88"/>
        <v>0.026615969581749</v>
      </c>
    </row>
    <row r="1309" spans="1:5">
      <c r="A1309" s="243">
        <v>2240703</v>
      </c>
      <c r="B1309" s="243" t="s">
        <v>1081</v>
      </c>
      <c r="C1309" s="244">
        <v>263</v>
      </c>
      <c r="D1309" s="244">
        <v>7</v>
      </c>
      <c r="E1309" s="293">
        <f t="shared" si="88"/>
        <v>0.026615969581749</v>
      </c>
    </row>
    <row r="1310" spans="1:5">
      <c r="A1310" s="243">
        <v>2240704</v>
      </c>
      <c r="B1310" s="243" t="s">
        <v>1082</v>
      </c>
      <c r="C1310" s="244">
        <v>0</v>
      </c>
      <c r="D1310" s="244"/>
      <c r="E1310" s="293">
        <f t="shared" si="88"/>
        <v>0</v>
      </c>
    </row>
    <row r="1311" spans="1:5">
      <c r="A1311" s="243">
        <v>2240799</v>
      </c>
      <c r="B1311" s="243" t="s">
        <v>1083</v>
      </c>
      <c r="C1311" s="244">
        <v>0</v>
      </c>
      <c r="D1311" s="244"/>
      <c r="E1311" s="293">
        <f t="shared" si="88"/>
        <v>0</v>
      </c>
    </row>
    <row r="1312" spans="1:5">
      <c r="A1312" s="241">
        <v>22499</v>
      </c>
      <c r="B1312" s="241" t="s">
        <v>1084</v>
      </c>
      <c r="C1312" s="242">
        <f>SUM(C1313)</f>
        <v>50</v>
      </c>
      <c r="D1312" s="242">
        <f>SUM(D1313)</f>
        <v>200</v>
      </c>
      <c r="E1312" s="292">
        <f t="shared" si="88"/>
        <v>4</v>
      </c>
    </row>
    <row r="1313" spans="1:5">
      <c r="A1313" s="243">
        <v>2249999</v>
      </c>
      <c r="B1313" s="243" t="s">
        <v>1085</v>
      </c>
      <c r="C1313" s="244">
        <v>50</v>
      </c>
      <c r="D1313" s="244">
        <v>200</v>
      </c>
      <c r="E1313" s="293">
        <f t="shared" si="88"/>
        <v>4</v>
      </c>
    </row>
    <row r="1314" spans="1:5">
      <c r="A1314" s="239">
        <v>227</v>
      </c>
      <c r="B1314" s="239" t="s">
        <v>1086</v>
      </c>
      <c r="C1314" s="240"/>
      <c r="D1314" s="240">
        <f>D1315</f>
        <v>1000</v>
      </c>
      <c r="E1314" s="291">
        <f>IFERROR(D1314/C1314,)</f>
        <v>0</v>
      </c>
    </row>
    <row r="1315" spans="1:5">
      <c r="A1315" s="241">
        <v>22799</v>
      </c>
      <c r="B1315" s="241" t="s">
        <v>1087</v>
      </c>
      <c r="C1315" s="242"/>
      <c r="D1315" s="242">
        <f>SUM(D1316)</f>
        <v>1000</v>
      </c>
      <c r="E1315" s="292">
        <f>IFERROR(D1315/C1315,0)</f>
        <v>0</v>
      </c>
    </row>
    <row r="1316" spans="1:5">
      <c r="A1316" s="243">
        <v>2279999</v>
      </c>
      <c r="B1316" s="243" t="s">
        <v>1088</v>
      </c>
      <c r="C1316" s="244"/>
      <c r="D1316" s="244">
        <v>1000</v>
      </c>
      <c r="E1316" s="293">
        <f>IFERROR(D1316/C1316,0)</f>
        <v>0</v>
      </c>
    </row>
    <row r="1317" spans="1:5">
      <c r="A1317" s="239">
        <v>229</v>
      </c>
      <c r="B1317" s="239" t="s">
        <v>1089</v>
      </c>
      <c r="C1317" s="240">
        <f>C1318</f>
        <v>396</v>
      </c>
      <c r="D1317" s="240">
        <f>D1318</f>
        <v>1771</v>
      </c>
      <c r="E1317" s="291">
        <f>IFERROR(D1317/C1317,)</f>
        <v>4.47222222222222</v>
      </c>
    </row>
    <row r="1318" spans="1:5">
      <c r="A1318" s="241">
        <v>22999</v>
      </c>
      <c r="B1318" s="241" t="s">
        <v>1090</v>
      </c>
      <c r="C1318" s="242">
        <f>SUM(C1319)</f>
        <v>396</v>
      </c>
      <c r="D1318" s="242">
        <f>SUM(D1319)</f>
        <v>1771</v>
      </c>
      <c r="E1318" s="292">
        <f>IFERROR(D1318/C1318,0)</f>
        <v>4.47222222222222</v>
      </c>
    </row>
    <row r="1319" spans="1:5">
      <c r="A1319" s="243">
        <v>2299999</v>
      </c>
      <c r="B1319" s="243" t="s">
        <v>1091</v>
      </c>
      <c r="C1319" s="244">
        <v>396</v>
      </c>
      <c r="D1319" s="244">
        <v>1771</v>
      </c>
      <c r="E1319" s="293">
        <f>IFERROR(D1319/C1319,0)</f>
        <v>4.47222222222222</v>
      </c>
    </row>
    <row r="1320" spans="1:5">
      <c r="A1320" s="239">
        <v>232</v>
      </c>
      <c r="B1320" s="239" t="s">
        <v>1092</v>
      </c>
      <c r="C1320" s="240">
        <f>C1321+C1322+C1323</f>
        <v>6101</v>
      </c>
      <c r="D1320" s="240">
        <f>D1321+D1322+D1323</f>
        <v>6238</v>
      </c>
      <c r="E1320" s="291">
        <f>IFERROR(D1320/C1320,)</f>
        <v>1.02245533519095</v>
      </c>
    </row>
    <row r="1321" spans="1:5">
      <c r="A1321" s="241">
        <v>23201</v>
      </c>
      <c r="B1321" s="241" t="s">
        <v>1093</v>
      </c>
      <c r="C1321" s="242">
        <v>0</v>
      </c>
      <c r="D1321" s="242">
        <v>0</v>
      </c>
      <c r="E1321" s="292">
        <f t="shared" ref="E1321:E1327" si="89">IFERROR(D1321/C1321,0)</f>
        <v>0</v>
      </c>
    </row>
    <row r="1322" spans="1:5">
      <c r="A1322" s="241">
        <v>23202</v>
      </c>
      <c r="B1322" s="241" t="s">
        <v>1094</v>
      </c>
      <c r="C1322" s="242">
        <v>0</v>
      </c>
      <c r="D1322" s="242">
        <v>0</v>
      </c>
      <c r="E1322" s="292">
        <f t="shared" si="89"/>
        <v>0</v>
      </c>
    </row>
    <row r="1323" spans="1:5">
      <c r="A1323" s="241">
        <v>23203</v>
      </c>
      <c r="B1323" s="241" t="s">
        <v>1095</v>
      </c>
      <c r="C1323" s="242">
        <f>SUM(C1324:C1327)</f>
        <v>6101</v>
      </c>
      <c r="D1323" s="242">
        <f>SUM(D1324:D1327)</f>
        <v>6238</v>
      </c>
      <c r="E1323" s="292">
        <f t="shared" si="89"/>
        <v>1.02245533519095</v>
      </c>
    </row>
    <row r="1324" spans="1:5">
      <c r="A1324" s="243">
        <v>2320301</v>
      </c>
      <c r="B1324" s="243" t="s">
        <v>1096</v>
      </c>
      <c r="C1324" s="244">
        <v>5707</v>
      </c>
      <c r="D1324" s="244">
        <v>5533</v>
      </c>
      <c r="E1324" s="293">
        <f t="shared" si="89"/>
        <v>0.969511126686525</v>
      </c>
    </row>
    <row r="1325" spans="1:5">
      <c r="A1325" s="243">
        <v>2320302</v>
      </c>
      <c r="B1325" s="243" t="s">
        <v>1097</v>
      </c>
      <c r="C1325" s="244">
        <v>0</v>
      </c>
      <c r="D1325" s="244"/>
      <c r="E1325" s="293">
        <f t="shared" si="89"/>
        <v>0</v>
      </c>
    </row>
    <row r="1326" spans="1:5">
      <c r="A1326" s="243">
        <v>2320303</v>
      </c>
      <c r="B1326" s="243" t="s">
        <v>1098</v>
      </c>
      <c r="C1326" s="244">
        <v>0</v>
      </c>
      <c r="D1326" s="244"/>
      <c r="E1326" s="293">
        <f t="shared" si="89"/>
        <v>0</v>
      </c>
    </row>
    <row r="1327" spans="1:5">
      <c r="A1327" s="243">
        <v>2320399</v>
      </c>
      <c r="B1327" s="243" t="s">
        <v>1099</v>
      </c>
      <c r="C1327" s="244">
        <v>394</v>
      </c>
      <c r="D1327" s="244">
        <v>705</v>
      </c>
      <c r="E1327" s="293">
        <f t="shared" si="89"/>
        <v>1.78934010152284</v>
      </c>
    </row>
    <row r="1328" spans="1:5">
      <c r="A1328" s="239">
        <v>233</v>
      </c>
      <c r="B1328" s="239" t="s">
        <v>1100</v>
      </c>
      <c r="C1328" s="240">
        <f>C1329+C1330+C1331</f>
        <v>0</v>
      </c>
      <c r="D1328" s="240">
        <f>D1329+D1330+D1331</f>
        <v>0</v>
      </c>
      <c r="E1328" s="291">
        <f>IFERROR(D1328/C1328,)</f>
        <v>0</v>
      </c>
    </row>
    <row r="1329" spans="1:5">
      <c r="A1329" s="241">
        <v>23301</v>
      </c>
      <c r="B1329" s="241" t="s">
        <v>1101</v>
      </c>
      <c r="C1329" s="242">
        <v>0</v>
      </c>
      <c r="D1329" s="242">
        <v>0</v>
      </c>
      <c r="E1329" s="292">
        <f>IFERROR(D1329/C1329,0)</f>
        <v>0</v>
      </c>
    </row>
    <row r="1330" spans="1:5">
      <c r="A1330" s="241">
        <v>23302</v>
      </c>
      <c r="B1330" s="241" t="s">
        <v>1102</v>
      </c>
      <c r="C1330" s="242">
        <v>0</v>
      </c>
      <c r="D1330" s="242">
        <v>0</v>
      </c>
      <c r="E1330" s="292">
        <f>IFERROR(D1330/C1330,0)</f>
        <v>0</v>
      </c>
    </row>
    <row r="1331" spans="1:5">
      <c r="A1331" s="241">
        <v>23303</v>
      </c>
      <c r="B1331" s="241" t="s">
        <v>1103</v>
      </c>
      <c r="C1331" s="242">
        <v>0</v>
      </c>
      <c r="D1331" s="242">
        <v>0</v>
      </c>
      <c r="E1331" s="292">
        <f>IFERROR(D1331/C1331,0)</f>
        <v>0</v>
      </c>
    </row>
  </sheetData>
  <autoFilter ref="A5:E1331">
    <extLst/>
  </autoFilter>
  <mergeCells count="1">
    <mergeCell ref="A2:E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1"/>
  <sheetViews>
    <sheetView zoomScale="145" zoomScaleNormal="145" workbookViewId="0">
      <pane xSplit="2" ySplit="5" topLeftCell="C1300" activePane="bottomRight" state="frozen"/>
      <selection/>
      <selection pane="topRight"/>
      <selection pane="bottomLeft"/>
      <selection pane="bottomRight" activeCell="A5" sqref="A5:D1331"/>
    </sheetView>
  </sheetViews>
  <sheetFormatPr defaultColWidth="8" defaultRowHeight="14" outlineLevelCol="4"/>
  <cols>
    <col min="1" max="1" width="8.75" style="231" customWidth="1"/>
    <col min="2" max="2" width="41.75" style="231" customWidth="1"/>
    <col min="3" max="4" width="13.75" style="232" customWidth="1"/>
    <col min="5" max="5" width="18" style="232" customWidth="1"/>
    <col min="6" max="16384" width="8" style="232"/>
  </cols>
  <sheetData>
    <row r="1" ht="15" spans="1:4">
      <c r="A1" s="4" t="s">
        <v>1104</v>
      </c>
      <c r="B1" s="287"/>
      <c r="C1" s="3"/>
      <c r="D1" s="3"/>
    </row>
    <row r="2" ht="29" customHeight="1" spans="1:5">
      <c r="A2" s="288" t="s">
        <v>1105</v>
      </c>
      <c r="B2" s="288"/>
      <c r="C2" s="288"/>
      <c r="D2" s="288"/>
      <c r="E2" s="288"/>
    </row>
    <row r="3" ht="18" customHeight="1" spans="1:5">
      <c r="A3" s="289" t="s">
        <v>1106</v>
      </c>
      <c r="B3" s="289"/>
      <c r="C3" s="289"/>
      <c r="D3" s="289"/>
      <c r="E3" s="289"/>
    </row>
    <row r="4" ht="15" spans="1:5">
      <c r="A4" s="178"/>
      <c r="B4" s="287"/>
      <c r="C4" s="3"/>
      <c r="E4" s="290" t="s">
        <v>1107</v>
      </c>
    </row>
    <row r="5" ht="28" customHeight="1" spans="1:5">
      <c r="A5" s="238" t="s">
        <v>71</v>
      </c>
      <c r="B5" s="238" t="s">
        <v>72</v>
      </c>
      <c r="C5" s="238" t="s">
        <v>73</v>
      </c>
      <c r="D5" s="238" t="s">
        <v>39</v>
      </c>
      <c r="E5" s="238" t="s">
        <v>40</v>
      </c>
    </row>
    <row r="6" spans="1:5">
      <c r="A6" s="239">
        <v>201</v>
      </c>
      <c r="B6" s="239" t="s">
        <v>75</v>
      </c>
      <c r="C6" s="240">
        <f>C7+C19+C28+C39+C50+C61+C72+C80+C89+C102+C111+C122+C134+C141+C149+C155+C162+C169+C176+C183+C190+C198+C204+C210+C217+C232</f>
        <v>6336</v>
      </c>
      <c r="D6" s="240">
        <f>D7+D19+D28+D39+D50+D61+D72+D80+D89+D102+D111+D122+D134+D141+D149+D155+D162+D169+D176+D183+D190+D198+D204+D210+D217+D232</f>
        <v>11463</v>
      </c>
      <c r="E6" s="291">
        <f>IFERROR(D6/C6,)</f>
        <v>1.80918560606061</v>
      </c>
    </row>
    <row r="7" spans="1:5">
      <c r="A7" s="241">
        <v>20101</v>
      </c>
      <c r="B7" s="241" t="s">
        <v>76</v>
      </c>
      <c r="C7" s="242">
        <f>SUM(C8:C18)</f>
        <v>314</v>
      </c>
      <c r="D7" s="242">
        <f>SUM(D8:D18)</f>
        <v>623</v>
      </c>
      <c r="E7" s="292">
        <f t="shared" ref="E7:E70" si="0">IFERROR(D7/C7,0)</f>
        <v>1.98407643312102</v>
      </c>
    </row>
    <row r="8" spans="1:5">
      <c r="A8" s="243">
        <v>2010101</v>
      </c>
      <c r="B8" s="243" t="s">
        <v>77</v>
      </c>
      <c r="C8" s="244">
        <v>180</v>
      </c>
      <c r="D8" s="244">
        <v>461</v>
      </c>
      <c r="E8" s="293">
        <f t="shared" si="0"/>
        <v>2.56111111111111</v>
      </c>
    </row>
    <row r="9" spans="1:5">
      <c r="A9" s="243">
        <v>2010102</v>
      </c>
      <c r="B9" s="243" t="s">
        <v>78</v>
      </c>
      <c r="C9" s="244">
        <v>66</v>
      </c>
      <c r="D9" s="244">
        <v>82</v>
      </c>
      <c r="E9" s="293">
        <f t="shared" si="0"/>
        <v>1.24242424242424</v>
      </c>
    </row>
    <row r="10" spans="1:5">
      <c r="A10" s="243">
        <v>2010103</v>
      </c>
      <c r="B10" s="243" t="s">
        <v>79</v>
      </c>
      <c r="C10" s="244">
        <v>0</v>
      </c>
      <c r="D10" s="244"/>
      <c r="E10" s="293">
        <f t="shared" si="0"/>
        <v>0</v>
      </c>
    </row>
    <row r="11" spans="1:5">
      <c r="A11" s="243">
        <v>2010104</v>
      </c>
      <c r="B11" s="243" t="s">
        <v>80</v>
      </c>
      <c r="C11" s="244">
        <v>40</v>
      </c>
      <c r="D11" s="244">
        <v>55</v>
      </c>
      <c r="E11" s="293">
        <f t="shared" si="0"/>
        <v>1.375</v>
      </c>
    </row>
    <row r="12" spans="1:5">
      <c r="A12" s="243">
        <v>2010105</v>
      </c>
      <c r="B12" s="243" t="s">
        <v>81</v>
      </c>
      <c r="C12" s="244">
        <v>0</v>
      </c>
      <c r="D12" s="244"/>
      <c r="E12" s="293">
        <f t="shared" si="0"/>
        <v>0</v>
      </c>
    </row>
    <row r="13" spans="1:5">
      <c r="A13" s="243">
        <v>2010106</v>
      </c>
      <c r="B13" s="243" t="s">
        <v>82</v>
      </c>
      <c r="C13" s="244">
        <v>0</v>
      </c>
      <c r="D13" s="244"/>
      <c r="E13" s="293">
        <f t="shared" si="0"/>
        <v>0</v>
      </c>
    </row>
    <row r="14" spans="1:5">
      <c r="A14" s="243">
        <v>2010107</v>
      </c>
      <c r="B14" s="243" t="s">
        <v>83</v>
      </c>
      <c r="C14" s="244">
        <v>0</v>
      </c>
      <c r="D14" s="244"/>
      <c r="E14" s="293">
        <f t="shared" si="0"/>
        <v>0</v>
      </c>
    </row>
    <row r="15" spans="1:5">
      <c r="A15" s="243">
        <v>2010108</v>
      </c>
      <c r="B15" s="243" t="s">
        <v>84</v>
      </c>
      <c r="C15" s="244">
        <v>28</v>
      </c>
      <c r="D15" s="244">
        <v>25</v>
      </c>
      <c r="E15" s="293">
        <f t="shared" si="0"/>
        <v>0.892857142857143</v>
      </c>
    </row>
    <row r="16" spans="1:5">
      <c r="A16" s="243">
        <v>2010109</v>
      </c>
      <c r="B16" s="243" t="s">
        <v>85</v>
      </c>
      <c r="C16" s="244">
        <v>0</v>
      </c>
      <c r="D16" s="244"/>
      <c r="E16" s="293">
        <f t="shared" si="0"/>
        <v>0</v>
      </c>
    </row>
    <row r="17" spans="1:5">
      <c r="A17" s="243">
        <v>2010150</v>
      </c>
      <c r="B17" s="243" t="s">
        <v>86</v>
      </c>
      <c r="C17" s="244">
        <v>0</v>
      </c>
      <c r="D17" s="244"/>
      <c r="E17" s="293">
        <f t="shared" si="0"/>
        <v>0</v>
      </c>
    </row>
    <row r="18" spans="1:5">
      <c r="A18" s="243">
        <v>2010199</v>
      </c>
      <c r="B18" s="243" t="s">
        <v>87</v>
      </c>
      <c r="C18" s="244">
        <v>0</v>
      </c>
      <c r="D18" s="244"/>
      <c r="E18" s="293">
        <f t="shared" si="0"/>
        <v>0</v>
      </c>
    </row>
    <row r="19" spans="1:5">
      <c r="A19" s="241">
        <v>20102</v>
      </c>
      <c r="B19" s="241" t="s">
        <v>88</v>
      </c>
      <c r="C19" s="242">
        <f>SUM(C20:C27)</f>
        <v>256</v>
      </c>
      <c r="D19" s="242">
        <f>SUM(D20:D27)</f>
        <v>505</v>
      </c>
      <c r="E19" s="292">
        <f t="shared" si="0"/>
        <v>1.97265625</v>
      </c>
    </row>
    <row r="20" spans="1:5">
      <c r="A20" s="243">
        <v>2010201</v>
      </c>
      <c r="B20" s="243" t="s">
        <v>77</v>
      </c>
      <c r="C20" s="244">
        <v>162</v>
      </c>
      <c r="D20" s="244">
        <v>395</v>
      </c>
      <c r="E20" s="293">
        <f t="shared" si="0"/>
        <v>2.43827160493827</v>
      </c>
    </row>
    <row r="21" spans="1:5">
      <c r="A21" s="243">
        <v>2010202</v>
      </c>
      <c r="B21" s="243" t="s">
        <v>78</v>
      </c>
      <c r="C21" s="244">
        <v>19</v>
      </c>
      <c r="D21" s="244">
        <v>22</v>
      </c>
      <c r="E21" s="293">
        <f t="shared" si="0"/>
        <v>1.15789473684211</v>
      </c>
    </row>
    <row r="22" spans="1:5">
      <c r="A22" s="243">
        <v>2010203</v>
      </c>
      <c r="B22" s="243" t="s">
        <v>79</v>
      </c>
      <c r="C22" s="244">
        <v>0</v>
      </c>
      <c r="D22" s="244"/>
      <c r="E22" s="293">
        <f t="shared" si="0"/>
        <v>0</v>
      </c>
    </row>
    <row r="23" spans="1:5">
      <c r="A23" s="243">
        <v>2010204</v>
      </c>
      <c r="B23" s="243" t="s">
        <v>89</v>
      </c>
      <c r="C23" s="244">
        <v>35</v>
      </c>
      <c r="D23" s="244">
        <v>43</v>
      </c>
      <c r="E23" s="293">
        <f t="shared" si="0"/>
        <v>1.22857142857143</v>
      </c>
    </row>
    <row r="24" spans="1:5">
      <c r="A24" s="243">
        <v>2010205</v>
      </c>
      <c r="B24" s="243" t="s">
        <v>90</v>
      </c>
      <c r="C24" s="244">
        <v>0</v>
      </c>
      <c r="D24" s="244"/>
      <c r="E24" s="293">
        <f t="shared" si="0"/>
        <v>0</v>
      </c>
    </row>
    <row r="25" spans="1:5">
      <c r="A25" s="243">
        <v>2010206</v>
      </c>
      <c r="B25" s="243" t="s">
        <v>91</v>
      </c>
      <c r="C25" s="244">
        <v>0</v>
      </c>
      <c r="D25" s="244"/>
      <c r="E25" s="293">
        <f t="shared" si="0"/>
        <v>0</v>
      </c>
    </row>
    <row r="26" spans="1:5">
      <c r="A26" s="243">
        <v>2010250</v>
      </c>
      <c r="B26" s="243" t="s">
        <v>86</v>
      </c>
      <c r="C26" s="244">
        <v>0</v>
      </c>
      <c r="D26" s="244"/>
      <c r="E26" s="293">
        <f t="shared" si="0"/>
        <v>0</v>
      </c>
    </row>
    <row r="27" spans="1:5">
      <c r="A27" s="243">
        <v>2010299</v>
      </c>
      <c r="B27" s="243" t="s">
        <v>92</v>
      </c>
      <c r="C27" s="244">
        <v>40</v>
      </c>
      <c r="D27" s="244">
        <v>45</v>
      </c>
      <c r="E27" s="293">
        <f t="shared" si="0"/>
        <v>1.125</v>
      </c>
    </row>
    <row r="28" spans="1:5">
      <c r="A28" s="241">
        <v>20103</v>
      </c>
      <c r="B28" s="241" t="s">
        <v>93</v>
      </c>
      <c r="C28" s="242">
        <f>SUM(C29:C38)</f>
        <v>953</v>
      </c>
      <c r="D28" s="242">
        <f>SUM(D29:D38)</f>
        <v>2004</v>
      </c>
      <c r="E28" s="292">
        <f t="shared" si="0"/>
        <v>2.10283315844701</v>
      </c>
    </row>
    <row r="29" spans="1:5">
      <c r="A29" s="243">
        <v>2010301</v>
      </c>
      <c r="B29" s="243" t="s">
        <v>77</v>
      </c>
      <c r="C29" s="244">
        <v>363</v>
      </c>
      <c r="D29" s="244">
        <v>1115</v>
      </c>
      <c r="E29" s="293">
        <f t="shared" si="0"/>
        <v>3.07162534435262</v>
      </c>
    </row>
    <row r="30" spans="1:5">
      <c r="A30" s="243">
        <v>2010302</v>
      </c>
      <c r="B30" s="243" t="s">
        <v>78</v>
      </c>
      <c r="C30" s="244">
        <v>152</v>
      </c>
      <c r="D30" s="244">
        <v>260</v>
      </c>
      <c r="E30" s="293">
        <f t="shared" si="0"/>
        <v>1.71052631578947</v>
      </c>
    </row>
    <row r="31" spans="1:5">
      <c r="A31" s="243">
        <v>2010303</v>
      </c>
      <c r="B31" s="243" t="s">
        <v>79</v>
      </c>
      <c r="C31" s="244">
        <v>76</v>
      </c>
      <c r="D31" s="244">
        <v>100</v>
      </c>
      <c r="E31" s="293">
        <f t="shared" si="0"/>
        <v>1.31578947368421</v>
      </c>
    </row>
    <row r="32" spans="1:5">
      <c r="A32" s="243">
        <v>2010304</v>
      </c>
      <c r="B32" s="243" t="s">
        <v>94</v>
      </c>
      <c r="C32" s="244">
        <v>0</v>
      </c>
      <c r="D32" s="244"/>
      <c r="E32" s="293">
        <f t="shared" si="0"/>
        <v>0</v>
      </c>
    </row>
    <row r="33" spans="1:5">
      <c r="A33" s="243">
        <v>2010305</v>
      </c>
      <c r="B33" s="243" t="s">
        <v>95</v>
      </c>
      <c r="C33" s="244">
        <v>121</v>
      </c>
      <c r="D33" s="244">
        <v>150</v>
      </c>
      <c r="E33" s="293">
        <f t="shared" si="0"/>
        <v>1.2396694214876</v>
      </c>
    </row>
    <row r="34" spans="1:5">
      <c r="A34" s="243">
        <v>2010306</v>
      </c>
      <c r="B34" s="243" t="s">
        <v>96</v>
      </c>
      <c r="C34" s="244">
        <v>83</v>
      </c>
      <c r="D34" s="244"/>
      <c r="E34" s="293">
        <f t="shared" si="0"/>
        <v>0</v>
      </c>
    </row>
    <row r="35" spans="1:5">
      <c r="A35" s="243">
        <v>2010308</v>
      </c>
      <c r="B35" s="243" t="s">
        <v>97</v>
      </c>
      <c r="C35" s="244">
        <v>115</v>
      </c>
      <c r="D35" s="244">
        <v>159</v>
      </c>
      <c r="E35" s="293">
        <f t="shared" si="0"/>
        <v>1.38260869565217</v>
      </c>
    </row>
    <row r="36" spans="1:5">
      <c r="A36" s="243">
        <v>2010309</v>
      </c>
      <c r="B36" s="243" t="s">
        <v>98</v>
      </c>
      <c r="C36" s="244">
        <v>0</v>
      </c>
      <c r="D36" s="244"/>
      <c r="E36" s="293">
        <f t="shared" si="0"/>
        <v>0</v>
      </c>
    </row>
    <row r="37" spans="1:5">
      <c r="A37" s="243">
        <v>2010350</v>
      </c>
      <c r="B37" s="243" t="s">
        <v>86</v>
      </c>
      <c r="C37" s="244">
        <v>0</v>
      </c>
      <c r="D37" s="244"/>
      <c r="E37" s="293">
        <f t="shared" si="0"/>
        <v>0</v>
      </c>
    </row>
    <row r="38" spans="1:5">
      <c r="A38" s="243">
        <v>2010399</v>
      </c>
      <c r="B38" s="243" t="s">
        <v>99</v>
      </c>
      <c r="C38" s="244">
        <v>43</v>
      </c>
      <c r="D38" s="244">
        <v>220</v>
      </c>
      <c r="E38" s="293">
        <f t="shared" si="0"/>
        <v>5.11627906976744</v>
      </c>
    </row>
    <row r="39" spans="1:5">
      <c r="A39" s="241">
        <v>20104</v>
      </c>
      <c r="B39" s="241" t="s">
        <v>100</v>
      </c>
      <c r="C39" s="242">
        <f>SUM(C40:C49)</f>
        <v>599</v>
      </c>
      <c r="D39" s="242">
        <f>SUM(D40:D49)</f>
        <v>501</v>
      </c>
      <c r="E39" s="292">
        <f t="shared" si="0"/>
        <v>0.836393989983305</v>
      </c>
    </row>
    <row r="40" spans="1:5">
      <c r="A40" s="243">
        <v>2010401</v>
      </c>
      <c r="B40" s="243" t="s">
        <v>77</v>
      </c>
      <c r="C40" s="244">
        <v>286</v>
      </c>
      <c r="D40" s="244">
        <v>364</v>
      </c>
      <c r="E40" s="293">
        <f t="shared" si="0"/>
        <v>1.27272727272727</v>
      </c>
    </row>
    <row r="41" spans="1:5">
      <c r="A41" s="243">
        <v>2010402</v>
      </c>
      <c r="B41" s="243" t="s">
        <v>78</v>
      </c>
      <c r="C41" s="244">
        <v>60</v>
      </c>
      <c r="D41" s="244">
        <v>37</v>
      </c>
      <c r="E41" s="293">
        <f t="shared" si="0"/>
        <v>0.616666666666667</v>
      </c>
    </row>
    <row r="42" spans="1:5">
      <c r="A42" s="243">
        <v>2010403</v>
      </c>
      <c r="B42" s="243" t="s">
        <v>79</v>
      </c>
      <c r="C42" s="244">
        <v>0</v>
      </c>
      <c r="D42" s="244"/>
      <c r="E42" s="293">
        <f t="shared" si="0"/>
        <v>0</v>
      </c>
    </row>
    <row r="43" spans="1:5">
      <c r="A43" s="243">
        <v>2010404</v>
      </c>
      <c r="B43" s="243" t="s">
        <v>101</v>
      </c>
      <c r="C43" s="244">
        <v>49</v>
      </c>
      <c r="D43" s="244"/>
      <c r="E43" s="293">
        <f t="shared" si="0"/>
        <v>0</v>
      </c>
    </row>
    <row r="44" spans="1:5">
      <c r="A44" s="243">
        <v>2010405</v>
      </c>
      <c r="B44" s="243" t="s">
        <v>102</v>
      </c>
      <c r="C44" s="244">
        <v>0</v>
      </c>
      <c r="D44" s="244"/>
      <c r="E44" s="293">
        <f t="shared" si="0"/>
        <v>0</v>
      </c>
    </row>
    <row r="45" spans="1:5">
      <c r="A45" s="243">
        <v>2010406</v>
      </c>
      <c r="B45" s="243" t="s">
        <v>103</v>
      </c>
      <c r="C45" s="244">
        <v>0</v>
      </c>
      <c r="D45" s="244"/>
      <c r="E45" s="293">
        <f t="shared" si="0"/>
        <v>0</v>
      </c>
    </row>
    <row r="46" spans="1:5">
      <c r="A46" s="243">
        <v>2010407</v>
      </c>
      <c r="B46" s="243" t="s">
        <v>104</v>
      </c>
      <c r="C46" s="244">
        <v>0</v>
      </c>
      <c r="D46" s="244"/>
      <c r="E46" s="293">
        <f t="shared" si="0"/>
        <v>0</v>
      </c>
    </row>
    <row r="47" spans="1:5">
      <c r="A47" s="243">
        <v>2010408</v>
      </c>
      <c r="B47" s="243" t="s">
        <v>105</v>
      </c>
      <c r="C47" s="244">
        <v>15</v>
      </c>
      <c r="D47" s="244"/>
      <c r="E47" s="293">
        <f t="shared" si="0"/>
        <v>0</v>
      </c>
    </row>
    <row r="48" spans="1:5">
      <c r="A48" s="243">
        <v>2010450</v>
      </c>
      <c r="B48" s="243" t="s">
        <v>86</v>
      </c>
      <c r="C48" s="244">
        <v>0</v>
      </c>
      <c r="D48" s="244"/>
      <c r="E48" s="293">
        <f t="shared" si="0"/>
        <v>0</v>
      </c>
    </row>
    <row r="49" spans="1:5">
      <c r="A49" s="243">
        <v>2010499</v>
      </c>
      <c r="B49" s="243" t="s">
        <v>106</v>
      </c>
      <c r="C49" s="244">
        <v>189</v>
      </c>
      <c r="D49" s="244">
        <v>100</v>
      </c>
      <c r="E49" s="293">
        <f t="shared" si="0"/>
        <v>0.529100529100529</v>
      </c>
    </row>
    <row r="50" spans="1:5">
      <c r="A50" s="241">
        <v>20105</v>
      </c>
      <c r="B50" s="241" t="s">
        <v>107</v>
      </c>
      <c r="C50" s="242">
        <f>SUM(C51:C60)</f>
        <v>196</v>
      </c>
      <c r="D50" s="242">
        <f>SUM(D51:D60)</f>
        <v>308</v>
      </c>
      <c r="E50" s="292">
        <f t="shared" si="0"/>
        <v>1.57142857142857</v>
      </c>
    </row>
    <row r="51" spans="1:5">
      <c r="A51" s="243">
        <v>2010501</v>
      </c>
      <c r="B51" s="243" t="s">
        <v>77</v>
      </c>
      <c r="C51" s="244">
        <v>126</v>
      </c>
      <c r="D51" s="244">
        <v>228</v>
      </c>
      <c r="E51" s="293">
        <f t="shared" si="0"/>
        <v>1.80952380952381</v>
      </c>
    </row>
    <row r="52" spans="1:5">
      <c r="A52" s="243">
        <v>2010502</v>
      </c>
      <c r="B52" s="243" t="s">
        <v>78</v>
      </c>
      <c r="C52" s="244">
        <v>8</v>
      </c>
      <c r="D52" s="244">
        <v>20</v>
      </c>
      <c r="E52" s="293">
        <f t="shared" si="0"/>
        <v>2.5</v>
      </c>
    </row>
    <row r="53" spans="1:5">
      <c r="A53" s="243">
        <v>2010503</v>
      </c>
      <c r="B53" s="243" t="s">
        <v>79</v>
      </c>
      <c r="C53" s="244">
        <v>0</v>
      </c>
      <c r="D53" s="244"/>
      <c r="E53" s="293">
        <f t="shared" si="0"/>
        <v>0</v>
      </c>
    </row>
    <row r="54" spans="1:5">
      <c r="A54" s="243">
        <v>2010504</v>
      </c>
      <c r="B54" s="243" t="s">
        <v>108</v>
      </c>
      <c r="C54" s="244">
        <v>0</v>
      </c>
      <c r="D54" s="244"/>
      <c r="E54" s="293">
        <f t="shared" si="0"/>
        <v>0</v>
      </c>
    </row>
    <row r="55" spans="1:5">
      <c r="A55" s="243">
        <v>2010505</v>
      </c>
      <c r="B55" s="243" t="s">
        <v>109</v>
      </c>
      <c r="C55" s="244">
        <v>62</v>
      </c>
      <c r="D55" s="244"/>
      <c r="E55" s="293">
        <f t="shared" si="0"/>
        <v>0</v>
      </c>
    </row>
    <row r="56" spans="1:5">
      <c r="A56" s="243">
        <v>2010506</v>
      </c>
      <c r="B56" s="243" t="s">
        <v>110</v>
      </c>
      <c r="C56" s="244">
        <v>0</v>
      </c>
      <c r="D56" s="244"/>
      <c r="E56" s="293">
        <f t="shared" si="0"/>
        <v>0</v>
      </c>
    </row>
    <row r="57" spans="1:5">
      <c r="A57" s="243">
        <v>2010507</v>
      </c>
      <c r="B57" s="243" t="s">
        <v>111</v>
      </c>
      <c r="C57" s="244">
        <v>0</v>
      </c>
      <c r="D57" s="244"/>
      <c r="E57" s="293">
        <f t="shared" si="0"/>
        <v>0</v>
      </c>
    </row>
    <row r="58" spans="1:5">
      <c r="A58" s="243">
        <v>2010508</v>
      </c>
      <c r="B58" s="243" t="s">
        <v>112</v>
      </c>
      <c r="C58" s="244">
        <v>0</v>
      </c>
      <c r="D58" s="244"/>
      <c r="E58" s="293">
        <f t="shared" si="0"/>
        <v>0</v>
      </c>
    </row>
    <row r="59" spans="1:5">
      <c r="A59" s="243">
        <v>2010550</v>
      </c>
      <c r="B59" s="243" t="s">
        <v>86</v>
      </c>
      <c r="C59" s="244">
        <v>0</v>
      </c>
      <c r="D59" s="244"/>
      <c r="E59" s="293">
        <f t="shared" si="0"/>
        <v>0</v>
      </c>
    </row>
    <row r="60" spans="1:5">
      <c r="A60" s="243">
        <v>2010599</v>
      </c>
      <c r="B60" s="243" t="s">
        <v>113</v>
      </c>
      <c r="C60" s="244"/>
      <c r="D60" s="244">
        <v>60</v>
      </c>
      <c r="E60" s="293">
        <f t="shared" si="0"/>
        <v>0</v>
      </c>
    </row>
    <row r="61" spans="1:5">
      <c r="A61" s="241">
        <v>20106</v>
      </c>
      <c r="B61" s="241" t="s">
        <v>114</v>
      </c>
      <c r="C61" s="242">
        <f>SUM(C62:C71)</f>
        <v>854</v>
      </c>
      <c r="D61" s="242">
        <f>SUM(D62:D71)</f>
        <v>675</v>
      </c>
      <c r="E61" s="292">
        <f t="shared" si="0"/>
        <v>0.7903981264637</v>
      </c>
    </row>
    <row r="62" spans="1:5">
      <c r="A62" s="243">
        <v>2010601</v>
      </c>
      <c r="B62" s="243" t="s">
        <v>77</v>
      </c>
      <c r="C62" s="244">
        <v>709</v>
      </c>
      <c r="D62" s="244">
        <v>586</v>
      </c>
      <c r="E62" s="293">
        <f t="shared" si="0"/>
        <v>0.826516220028209</v>
      </c>
    </row>
    <row r="63" spans="1:5">
      <c r="A63" s="243">
        <v>2010602</v>
      </c>
      <c r="B63" s="243" t="s">
        <v>78</v>
      </c>
      <c r="C63" s="244">
        <v>8</v>
      </c>
      <c r="D63" s="244">
        <v>22</v>
      </c>
      <c r="E63" s="293">
        <f t="shared" si="0"/>
        <v>2.75</v>
      </c>
    </row>
    <row r="64" spans="1:5">
      <c r="A64" s="243">
        <v>2010603</v>
      </c>
      <c r="B64" s="243" t="s">
        <v>79</v>
      </c>
      <c r="C64" s="244">
        <v>0</v>
      </c>
      <c r="D64" s="244"/>
      <c r="E64" s="293">
        <f t="shared" si="0"/>
        <v>0</v>
      </c>
    </row>
    <row r="65" spans="1:5">
      <c r="A65" s="243">
        <v>2010604</v>
      </c>
      <c r="B65" s="243" t="s">
        <v>115</v>
      </c>
      <c r="C65" s="244">
        <v>0</v>
      </c>
      <c r="D65" s="244"/>
      <c r="E65" s="293">
        <f t="shared" si="0"/>
        <v>0</v>
      </c>
    </row>
    <row r="66" spans="1:5">
      <c r="A66" s="243">
        <v>2010605</v>
      </c>
      <c r="B66" s="243" t="s">
        <v>116</v>
      </c>
      <c r="C66" s="244">
        <v>0</v>
      </c>
      <c r="D66" s="244"/>
      <c r="E66" s="293">
        <f t="shared" si="0"/>
        <v>0</v>
      </c>
    </row>
    <row r="67" spans="1:5">
      <c r="A67" s="243">
        <v>2010606</v>
      </c>
      <c r="B67" s="243" t="s">
        <v>117</v>
      </c>
      <c r="C67" s="244">
        <v>0</v>
      </c>
      <c r="D67" s="244"/>
      <c r="E67" s="293">
        <f t="shared" si="0"/>
        <v>0</v>
      </c>
    </row>
    <row r="68" spans="1:5">
      <c r="A68" s="243">
        <v>2010607</v>
      </c>
      <c r="B68" s="243" t="s">
        <v>118</v>
      </c>
      <c r="C68" s="244">
        <v>0</v>
      </c>
      <c r="D68" s="244"/>
      <c r="E68" s="293">
        <f t="shared" si="0"/>
        <v>0</v>
      </c>
    </row>
    <row r="69" spans="1:5">
      <c r="A69" s="243">
        <v>2010608</v>
      </c>
      <c r="B69" s="243" t="s">
        <v>119</v>
      </c>
      <c r="C69" s="244">
        <v>112</v>
      </c>
      <c r="D69" s="244">
        <v>47</v>
      </c>
      <c r="E69" s="293">
        <f t="shared" si="0"/>
        <v>0.419642857142857</v>
      </c>
    </row>
    <row r="70" spans="1:5">
      <c r="A70" s="243">
        <v>2010650</v>
      </c>
      <c r="B70" s="243" t="s">
        <v>86</v>
      </c>
      <c r="C70" s="244">
        <v>0</v>
      </c>
      <c r="D70" s="244"/>
      <c r="E70" s="293">
        <f t="shared" si="0"/>
        <v>0</v>
      </c>
    </row>
    <row r="71" spans="1:5">
      <c r="A71" s="243">
        <v>2010699</v>
      </c>
      <c r="B71" s="243" t="s">
        <v>120</v>
      </c>
      <c r="C71" s="244">
        <v>25</v>
      </c>
      <c r="D71" s="244">
        <v>20</v>
      </c>
      <c r="E71" s="293">
        <f t="shared" ref="E71:E134" si="1">IFERROR(D71/C71,0)</f>
        <v>0.8</v>
      </c>
    </row>
    <row r="72" spans="1:5">
      <c r="A72" s="241">
        <v>20107</v>
      </c>
      <c r="B72" s="241" t="s">
        <v>121</v>
      </c>
      <c r="C72" s="242">
        <f>SUM(C73:C79)</f>
        <v>109</v>
      </c>
      <c r="D72" s="242">
        <f>SUM(D73:D79)</f>
        <v>1950</v>
      </c>
      <c r="E72" s="292">
        <f t="shared" si="1"/>
        <v>17.8899082568807</v>
      </c>
    </row>
    <row r="73" spans="1:5">
      <c r="A73" s="243">
        <v>2010701</v>
      </c>
      <c r="B73" s="243" t="s">
        <v>77</v>
      </c>
      <c r="C73" s="244">
        <v>0</v>
      </c>
      <c r="D73" s="244"/>
      <c r="E73" s="293">
        <f t="shared" si="1"/>
        <v>0</v>
      </c>
    </row>
    <row r="74" spans="1:5">
      <c r="A74" s="243">
        <v>2010702</v>
      </c>
      <c r="B74" s="243" t="s">
        <v>78</v>
      </c>
      <c r="C74" s="244">
        <v>0</v>
      </c>
      <c r="D74" s="244"/>
      <c r="E74" s="293">
        <f t="shared" si="1"/>
        <v>0</v>
      </c>
    </row>
    <row r="75" spans="1:5">
      <c r="A75" s="243">
        <v>2010703</v>
      </c>
      <c r="B75" s="243" t="s">
        <v>79</v>
      </c>
      <c r="C75" s="244">
        <v>0</v>
      </c>
      <c r="D75" s="244"/>
      <c r="E75" s="293">
        <f t="shared" si="1"/>
        <v>0</v>
      </c>
    </row>
    <row r="76" spans="1:5">
      <c r="A76" s="243">
        <v>2010709</v>
      </c>
      <c r="B76" s="243" t="s">
        <v>118</v>
      </c>
      <c r="C76" s="244">
        <v>0</v>
      </c>
      <c r="D76" s="244"/>
      <c r="E76" s="293">
        <f t="shared" si="1"/>
        <v>0</v>
      </c>
    </row>
    <row r="77" spans="1:5">
      <c r="A77" s="243">
        <v>2010710</v>
      </c>
      <c r="B77" s="243" t="s">
        <v>122</v>
      </c>
      <c r="C77" s="244">
        <v>109</v>
      </c>
      <c r="D77" s="244">
        <v>1950</v>
      </c>
      <c r="E77" s="293">
        <f t="shared" si="1"/>
        <v>17.8899082568807</v>
      </c>
    </row>
    <row r="78" spans="1:5">
      <c r="A78" s="243">
        <v>2010750</v>
      </c>
      <c r="B78" s="243" t="s">
        <v>86</v>
      </c>
      <c r="C78" s="244">
        <v>0</v>
      </c>
      <c r="D78" s="244"/>
      <c r="E78" s="293">
        <f t="shared" si="1"/>
        <v>0</v>
      </c>
    </row>
    <row r="79" spans="1:5">
      <c r="A79" s="243">
        <v>2010799</v>
      </c>
      <c r="B79" s="243" t="s">
        <v>123</v>
      </c>
      <c r="C79" s="244">
        <v>0</v>
      </c>
      <c r="D79" s="244"/>
      <c r="E79" s="293">
        <f t="shared" si="1"/>
        <v>0</v>
      </c>
    </row>
    <row r="80" spans="1:5">
      <c r="A80" s="241">
        <v>20108</v>
      </c>
      <c r="B80" s="241" t="s">
        <v>124</v>
      </c>
      <c r="C80" s="242">
        <f>SUM(C81:C88)</f>
        <v>255</v>
      </c>
      <c r="D80" s="242">
        <f>SUM(D81:D88)</f>
        <v>260</v>
      </c>
      <c r="E80" s="292">
        <f t="shared" si="1"/>
        <v>1.01960784313725</v>
      </c>
    </row>
    <row r="81" spans="1:5">
      <c r="A81" s="243">
        <v>2010801</v>
      </c>
      <c r="B81" s="243" t="s">
        <v>77</v>
      </c>
      <c r="C81" s="244">
        <v>235</v>
      </c>
      <c r="D81" s="244">
        <v>240</v>
      </c>
      <c r="E81" s="293">
        <f t="shared" si="1"/>
        <v>1.02127659574468</v>
      </c>
    </row>
    <row r="82" spans="1:5">
      <c r="A82" s="243">
        <v>2010802</v>
      </c>
      <c r="B82" s="243" t="s">
        <v>78</v>
      </c>
      <c r="C82" s="244">
        <v>20</v>
      </c>
      <c r="D82" s="244">
        <v>20</v>
      </c>
      <c r="E82" s="293">
        <f t="shared" si="1"/>
        <v>1</v>
      </c>
    </row>
    <row r="83" spans="1:5">
      <c r="A83" s="243">
        <v>2010803</v>
      </c>
      <c r="B83" s="243" t="s">
        <v>79</v>
      </c>
      <c r="C83" s="244">
        <v>0</v>
      </c>
      <c r="D83" s="244"/>
      <c r="E83" s="293">
        <f t="shared" si="1"/>
        <v>0</v>
      </c>
    </row>
    <row r="84" spans="1:5">
      <c r="A84" s="243">
        <v>2010804</v>
      </c>
      <c r="B84" s="243" t="s">
        <v>125</v>
      </c>
      <c r="C84" s="244">
        <v>0</v>
      </c>
      <c r="D84" s="244"/>
      <c r="E84" s="293">
        <f t="shared" si="1"/>
        <v>0</v>
      </c>
    </row>
    <row r="85" spans="1:5">
      <c r="A85" s="243">
        <v>2010805</v>
      </c>
      <c r="B85" s="243" t="s">
        <v>126</v>
      </c>
      <c r="C85" s="244">
        <v>0</v>
      </c>
      <c r="D85" s="244"/>
      <c r="E85" s="293">
        <f t="shared" si="1"/>
        <v>0</v>
      </c>
    </row>
    <row r="86" spans="1:5">
      <c r="A86" s="243">
        <v>2010806</v>
      </c>
      <c r="B86" s="243" t="s">
        <v>118</v>
      </c>
      <c r="C86" s="244">
        <v>0</v>
      </c>
      <c r="D86" s="244"/>
      <c r="E86" s="293">
        <f t="shared" si="1"/>
        <v>0</v>
      </c>
    </row>
    <row r="87" spans="1:5">
      <c r="A87" s="243">
        <v>2010850</v>
      </c>
      <c r="B87" s="243" t="s">
        <v>86</v>
      </c>
      <c r="C87" s="244">
        <v>0</v>
      </c>
      <c r="D87" s="244"/>
      <c r="E87" s="293">
        <f t="shared" si="1"/>
        <v>0</v>
      </c>
    </row>
    <row r="88" spans="1:5">
      <c r="A88" s="243">
        <v>2010899</v>
      </c>
      <c r="B88" s="243" t="s">
        <v>127</v>
      </c>
      <c r="C88" s="244">
        <v>0</v>
      </c>
      <c r="D88" s="244"/>
      <c r="E88" s="293">
        <f t="shared" si="1"/>
        <v>0</v>
      </c>
    </row>
    <row r="89" spans="1:5">
      <c r="A89" s="241">
        <v>20109</v>
      </c>
      <c r="B89" s="241" t="s">
        <v>128</v>
      </c>
      <c r="C89" s="242">
        <f>SUM(C90:C101)</f>
        <v>0</v>
      </c>
      <c r="D89" s="242">
        <f>SUM(D90:D101)</f>
        <v>0</v>
      </c>
      <c r="E89" s="292">
        <f t="shared" si="1"/>
        <v>0</v>
      </c>
    </row>
    <row r="90" spans="1:5">
      <c r="A90" s="243">
        <v>2010901</v>
      </c>
      <c r="B90" s="243" t="s">
        <v>77</v>
      </c>
      <c r="C90" s="244">
        <v>0</v>
      </c>
      <c r="D90" s="244"/>
      <c r="E90" s="293">
        <f t="shared" si="1"/>
        <v>0</v>
      </c>
    </row>
    <row r="91" spans="1:5">
      <c r="A91" s="243">
        <v>2010902</v>
      </c>
      <c r="B91" s="243" t="s">
        <v>78</v>
      </c>
      <c r="C91" s="244">
        <v>0</v>
      </c>
      <c r="D91" s="244"/>
      <c r="E91" s="293">
        <f t="shared" si="1"/>
        <v>0</v>
      </c>
    </row>
    <row r="92" spans="1:5">
      <c r="A92" s="243">
        <v>2010903</v>
      </c>
      <c r="B92" s="243" t="s">
        <v>79</v>
      </c>
      <c r="C92" s="244">
        <v>0</v>
      </c>
      <c r="D92" s="244"/>
      <c r="E92" s="293">
        <f t="shared" si="1"/>
        <v>0</v>
      </c>
    </row>
    <row r="93" spans="1:5">
      <c r="A93" s="243">
        <v>2010905</v>
      </c>
      <c r="B93" s="243" t="s">
        <v>129</v>
      </c>
      <c r="C93" s="244">
        <v>0</v>
      </c>
      <c r="D93" s="244"/>
      <c r="E93" s="293">
        <f t="shared" si="1"/>
        <v>0</v>
      </c>
    </row>
    <row r="94" spans="1:5">
      <c r="A94" s="243">
        <v>2010907</v>
      </c>
      <c r="B94" s="243" t="s">
        <v>130</v>
      </c>
      <c r="C94" s="244">
        <v>0</v>
      </c>
      <c r="D94" s="244"/>
      <c r="E94" s="293">
        <f t="shared" si="1"/>
        <v>0</v>
      </c>
    </row>
    <row r="95" spans="1:5">
      <c r="A95" s="243">
        <v>2010908</v>
      </c>
      <c r="B95" s="243" t="s">
        <v>118</v>
      </c>
      <c r="C95" s="244">
        <v>0</v>
      </c>
      <c r="D95" s="244"/>
      <c r="E95" s="293">
        <f t="shared" si="1"/>
        <v>0</v>
      </c>
    </row>
    <row r="96" spans="1:5">
      <c r="A96" s="243">
        <v>2010909</v>
      </c>
      <c r="B96" s="243" t="s">
        <v>131</v>
      </c>
      <c r="C96" s="244">
        <v>0</v>
      </c>
      <c r="D96" s="244"/>
      <c r="E96" s="293">
        <f t="shared" si="1"/>
        <v>0</v>
      </c>
    </row>
    <row r="97" spans="1:5">
      <c r="A97" s="243">
        <v>2010910</v>
      </c>
      <c r="B97" s="243" t="s">
        <v>132</v>
      </c>
      <c r="C97" s="244">
        <v>0</v>
      </c>
      <c r="D97" s="244"/>
      <c r="E97" s="293">
        <f t="shared" si="1"/>
        <v>0</v>
      </c>
    </row>
    <row r="98" spans="1:5">
      <c r="A98" s="243">
        <v>2010911</v>
      </c>
      <c r="B98" s="243" t="s">
        <v>133</v>
      </c>
      <c r="C98" s="244">
        <v>0</v>
      </c>
      <c r="D98" s="244"/>
      <c r="E98" s="293">
        <f t="shared" si="1"/>
        <v>0</v>
      </c>
    </row>
    <row r="99" spans="1:5">
      <c r="A99" s="243">
        <v>2010912</v>
      </c>
      <c r="B99" s="243" t="s">
        <v>134</v>
      </c>
      <c r="C99" s="244">
        <v>0</v>
      </c>
      <c r="D99" s="244"/>
      <c r="E99" s="293">
        <f t="shared" si="1"/>
        <v>0</v>
      </c>
    </row>
    <row r="100" spans="1:5">
      <c r="A100" s="243">
        <v>2010950</v>
      </c>
      <c r="B100" s="243" t="s">
        <v>86</v>
      </c>
      <c r="C100" s="244">
        <v>0</v>
      </c>
      <c r="D100" s="244"/>
      <c r="E100" s="293">
        <f t="shared" si="1"/>
        <v>0</v>
      </c>
    </row>
    <row r="101" spans="1:5">
      <c r="A101" s="243">
        <v>2010999</v>
      </c>
      <c r="B101" s="243" t="s">
        <v>135</v>
      </c>
      <c r="C101" s="244">
        <v>0</v>
      </c>
      <c r="D101" s="244"/>
      <c r="E101" s="293">
        <f t="shared" si="1"/>
        <v>0</v>
      </c>
    </row>
    <row r="102" spans="1:5">
      <c r="A102" s="241">
        <v>20111</v>
      </c>
      <c r="B102" s="241" t="s">
        <v>136</v>
      </c>
      <c r="C102" s="242">
        <f>SUM(C103:C110)</f>
        <v>465</v>
      </c>
      <c r="D102" s="242">
        <f>SUM(D103:D110)</f>
        <v>1073</v>
      </c>
      <c r="E102" s="292">
        <f t="shared" si="1"/>
        <v>2.30752688172043</v>
      </c>
    </row>
    <row r="103" spans="1:5">
      <c r="A103" s="243">
        <v>2011101</v>
      </c>
      <c r="B103" s="243" t="s">
        <v>77</v>
      </c>
      <c r="C103" s="244">
        <v>363</v>
      </c>
      <c r="D103" s="244">
        <v>995</v>
      </c>
      <c r="E103" s="293">
        <f t="shared" si="1"/>
        <v>2.74104683195592</v>
      </c>
    </row>
    <row r="104" spans="1:5">
      <c r="A104" s="243">
        <v>2011102</v>
      </c>
      <c r="B104" s="243" t="s">
        <v>78</v>
      </c>
      <c r="C104" s="244">
        <v>20</v>
      </c>
      <c r="D104" s="244">
        <v>18</v>
      </c>
      <c r="E104" s="293">
        <f t="shared" si="1"/>
        <v>0.9</v>
      </c>
    </row>
    <row r="105" spans="1:5">
      <c r="A105" s="243">
        <v>2011103</v>
      </c>
      <c r="B105" s="243" t="s">
        <v>79</v>
      </c>
      <c r="C105" s="244">
        <v>0</v>
      </c>
      <c r="D105" s="244"/>
      <c r="E105" s="293">
        <f t="shared" si="1"/>
        <v>0</v>
      </c>
    </row>
    <row r="106" spans="1:5">
      <c r="A106" s="243">
        <v>2011104</v>
      </c>
      <c r="B106" s="243" t="s">
        <v>137</v>
      </c>
      <c r="C106" s="244">
        <v>0</v>
      </c>
      <c r="D106" s="244"/>
      <c r="E106" s="293">
        <f t="shared" si="1"/>
        <v>0</v>
      </c>
    </row>
    <row r="107" spans="1:5">
      <c r="A107" s="243">
        <v>2011105</v>
      </c>
      <c r="B107" s="243" t="s">
        <v>138</v>
      </c>
      <c r="C107" s="244">
        <v>0</v>
      </c>
      <c r="D107" s="244"/>
      <c r="E107" s="293">
        <f t="shared" si="1"/>
        <v>0</v>
      </c>
    </row>
    <row r="108" spans="1:5">
      <c r="A108" s="243">
        <v>2011106</v>
      </c>
      <c r="B108" s="243" t="s">
        <v>139</v>
      </c>
      <c r="C108" s="244">
        <v>82</v>
      </c>
      <c r="D108" s="244">
        <v>60</v>
      </c>
      <c r="E108" s="293">
        <f t="shared" si="1"/>
        <v>0.731707317073171</v>
      </c>
    </row>
    <row r="109" spans="1:5">
      <c r="A109" s="243">
        <v>2011150</v>
      </c>
      <c r="B109" s="243" t="s">
        <v>86</v>
      </c>
      <c r="C109" s="244">
        <v>0</v>
      </c>
      <c r="D109" s="244"/>
      <c r="E109" s="293">
        <f t="shared" si="1"/>
        <v>0</v>
      </c>
    </row>
    <row r="110" spans="1:5">
      <c r="A110" s="243">
        <v>2011199</v>
      </c>
      <c r="B110" s="243" t="s">
        <v>140</v>
      </c>
      <c r="C110" s="244">
        <v>0</v>
      </c>
      <c r="D110" s="244"/>
      <c r="E110" s="293">
        <f t="shared" si="1"/>
        <v>0</v>
      </c>
    </row>
    <row r="111" spans="1:5">
      <c r="A111" s="241">
        <v>20113</v>
      </c>
      <c r="B111" s="241" t="s">
        <v>141</v>
      </c>
      <c r="C111" s="242">
        <f>SUM(C112:C121)</f>
        <v>48</v>
      </c>
      <c r="D111" s="242">
        <f>SUM(D112:D121)</f>
        <v>110</v>
      </c>
      <c r="E111" s="292">
        <f t="shared" si="1"/>
        <v>2.29166666666667</v>
      </c>
    </row>
    <row r="112" spans="1:5">
      <c r="A112" s="243">
        <v>2011301</v>
      </c>
      <c r="B112" s="243" t="s">
        <v>77</v>
      </c>
      <c r="C112" s="244">
        <v>0</v>
      </c>
      <c r="D112" s="244"/>
      <c r="E112" s="293">
        <f t="shared" si="1"/>
        <v>0</v>
      </c>
    </row>
    <row r="113" spans="1:5">
      <c r="A113" s="243">
        <v>2011302</v>
      </c>
      <c r="B113" s="243" t="s">
        <v>78</v>
      </c>
      <c r="C113" s="244">
        <v>0</v>
      </c>
      <c r="D113" s="244"/>
      <c r="E113" s="293">
        <f t="shared" si="1"/>
        <v>0</v>
      </c>
    </row>
    <row r="114" spans="1:5">
      <c r="A114" s="243">
        <v>2011303</v>
      </c>
      <c r="B114" s="243" t="s">
        <v>79</v>
      </c>
      <c r="C114" s="244">
        <v>0</v>
      </c>
      <c r="D114" s="244"/>
      <c r="E114" s="293">
        <f t="shared" si="1"/>
        <v>0</v>
      </c>
    </row>
    <row r="115" spans="1:5">
      <c r="A115" s="243">
        <v>2011304</v>
      </c>
      <c r="B115" s="243" t="s">
        <v>142</v>
      </c>
      <c r="C115" s="244">
        <v>5</v>
      </c>
      <c r="D115" s="244"/>
      <c r="E115" s="293">
        <f t="shared" si="1"/>
        <v>0</v>
      </c>
    </row>
    <row r="116" spans="1:5">
      <c r="A116" s="243">
        <v>2011305</v>
      </c>
      <c r="B116" s="243" t="s">
        <v>143</v>
      </c>
      <c r="C116" s="244">
        <v>0</v>
      </c>
      <c r="D116" s="244"/>
      <c r="E116" s="293">
        <f t="shared" si="1"/>
        <v>0</v>
      </c>
    </row>
    <row r="117" spans="1:5">
      <c r="A117" s="243">
        <v>2011306</v>
      </c>
      <c r="B117" s="243" t="s">
        <v>144</v>
      </c>
      <c r="C117" s="244">
        <v>0</v>
      </c>
      <c r="D117" s="244"/>
      <c r="E117" s="293">
        <f t="shared" si="1"/>
        <v>0</v>
      </c>
    </row>
    <row r="118" spans="1:5">
      <c r="A118" s="243">
        <v>2011307</v>
      </c>
      <c r="B118" s="243" t="s">
        <v>145</v>
      </c>
      <c r="C118" s="244">
        <v>0</v>
      </c>
      <c r="D118" s="244"/>
      <c r="E118" s="293">
        <f t="shared" si="1"/>
        <v>0</v>
      </c>
    </row>
    <row r="119" spans="1:5">
      <c r="A119" s="243">
        <v>2011308</v>
      </c>
      <c r="B119" s="243" t="s">
        <v>146</v>
      </c>
      <c r="C119" s="244">
        <v>43</v>
      </c>
      <c r="D119" s="244">
        <v>110</v>
      </c>
      <c r="E119" s="293">
        <f t="shared" si="1"/>
        <v>2.55813953488372</v>
      </c>
    </row>
    <row r="120" spans="1:5">
      <c r="A120" s="243">
        <v>2011350</v>
      </c>
      <c r="B120" s="243" t="s">
        <v>86</v>
      </c>
      <c r="C120" s="244">
        <v>0</v>
      </c>
      <c r="D120" s="244"/>
      <c r="E120" s="293">
        <f t="shared" si="1"/>
        <v>0</v>
      </c>
    </row>
    <row r="121" spans="1:5">
      <c r="A121" s="243">
        <v>2011399</v>
      </c>
      <c r="B121" s="243" t="s">
        <v>147</v>
      </c>
      <c r="C121" s="244">
        <v>0</v>
      </c>
      <c r="D121" s="244"/>
      <c r="E121" s="293">
        <f t="shared" si="1"/>
        <v>0</v>
      </c>
    </row>
    <row r="122" spans="1:5">
      <c r="A122" s="241">
        <v>20114</v>
      </c>
      <c r="B122" s="241" t="s">
        <v>148</v>
      </c>
      <c r="C122" s="242">
        <f>SUM(C123:C133)</f>
        <v>0</v>
      </c>
      <c r="D122" s="242">
        <f>SUM(D123:D133)</f>
        <v>0</v>
      </c>
      <c r="E122" s="292">
        <f t="shared" si="1"/>
        <v>0</v>
      </c>
    </row>
    <row r="123" spans="1:5">
      <c r="A123" s="243">
        <v>2011401</v>
      </c>
      <c r="B123" s="243" t="s">
        <v>77</v>
      </c>
      <c r="C123" s="244">
        <v>0</v>
      </c>
      <c r="D123" s="244"/>
      <c r="E123" s="293">
        <f t="shared" si="1"/>
        <v>0</v>
      </c>
    </row>
    <row r="124" spans="1:5">
      <c r="A124" s="243">
        <v>2011402</v>
      </c>
      <c r="B124" s="243" t="s">
        <v>78</v>
      </c>
      <c r="C124" s="244">
        <v>0</v>
      </c>
      <c r="D124" s="244"/>
      <c r="E124" s="293">
        <f t="shared" si="1"/>
        <v>0</v>
      </c>
    </row>
    <row r="125" spans="1:5">
      <c r="A125" s="243">
        <v>2011403</v>
      </c>
      <c r="B125" s="243" t="s">
        <v>79</v>
      </c>
      <c r="C125" s="244">
        <v>0</v>
      </c>
      <c r="D125" s="244"/>
      <c r="E125" s="293">
        <f t="shared" si="1"/>
        <v>0</v>
      </c>
    </row>
    <row r="126" spans="1:5">
      <c r="A126" s="243">
        <v>2011404</v>
      </c>
      <c r="B126" s="243" t="s">
        <v>149</v>
      </c>
      <c r="C126" s="244">
        <v>0</v>
      </c>
      <c r="D126" s="244"/>
      <c r="E126" s="293">
        <f t="shared" si="1"/>
        <v>0</v>
      </c>
    </row>
    <row r="127" spans="1:5">
      <c r="A127" s="243">
        <v>2011405</v>
      </c>
      <c r="B127" s="243" t="s">
        <v>150</v>
      </c>
      <c r="C127" s="244">
        <v>0</v>
      </c>
      <c r="D127" s="244"/>
      <c r="E127" s="293">
        <f t="shared" si="1"/>
        <v>0</v>
      </c>
    </row>
    <row r="128" spans="1:5">
      <c r="A128" s="243">
        <v>2011408</v>
      </c>
      <c r="B128" s="243" t="s">
        <v>151</v>
      </c>
      <c r="C128" s="244">
        <v>0</v>
      </c>
      <c r="D128" s="244"/>
      <c r="E128" s="293">
        <f t="shared" si="1"/>
        <v>0</v>
      </c>
    </row>
    <row r="129" spans="1:5">
      <c r="A129" s="243">
        <v>2011409</v>
      </c>
      <c r="B129" s="243" t="s">
        <v>152</v>
      </c>
      <c r="C129" s="244">
        <v>0</v>
      </c>
      <c r="D129" s="244"/>
      <c r="E129" s="293">
        <f t="shared" si="1"/>
        <v>0</v>
      </c>
    </row>
    <row r="130" spans="1:5">
      <c r="A130" s="243">
        <v>2011410</v>
      </c>
      <c r="B130" s="243" t="s">
        <v>153</v>
      </c>
      <c r="C130" s="244">
        <v>0</v>
      </c>
      <c r="D130" s="244"/>
      <c r="E130" s="293">
        <f t="shared" si="1"/>
        <v>0</v>
      </c>
    </row>
    <row r="131" spans="1:5">
      <c r="A131" s="243">
        <v>2011411</v>
      </c>
      <c r="B131" s="243" t="s">
        <v>154</v>
      </c>
      <c r="C131" s="244">
        <v>0</v>
      </c>
      <c r="D131" s="244"/>
      <c r="E131" s="293">
        <f t="shared" si="1"/>
        <v>0</v>
      </c>
    </row>
    <row r="132" spans="1:5">
      <c r="A132" s="243">
        <v>2011450</v>
      </c>
      <c r="B132" s="243" t="s">
        <v>86</v>
      </c>
      <c r="C132" s="244">
        <v>0</v>
      </c>
      <c r="D132" s="244"/>
      <c r="E132" s="293">
        <f t="shared" si="1"/>
        <v>0</v>
      </c>
    </row>
    <row r="133" spans="1:5">
      <c r="A133" s="243">
        <v>2011499</v>
      </c>
      <c r="B133" s="243" t="s">
        <v>155</v>
      </c>
      <c r="C133" s="244">
        <v>0</v>
      </c>
      <c r="D133" s="244"/>
      <c r="E133" s="293">
        <f t="shared" si="1"/>
        <v>0</v>
      </c>
    </row>
    <row r="134" spans="1:5">
      <c r="A134" s="241">
        <v>20123</v>
      </c>
      <c r="B134" s="241" t="s">
        <v>156</v>
      </c>
      <c r="C134" s="242">
        <f>SUM(C135:C140)</f>
        <v>0</v>
      </c>
      <c r="D134" s="242">
        <f>SUM(D135:D140)</f>
        <v>0</v>
      </c>
      <c r="E134" s="292">
        <f t="shared" si="1"/>
        <v>0</v>
      </c>
    </row>
    <row r="135" spans="1:5">
      <c r="A135" s="243">
        <v>2012301</v>
      </c>
      <c r="B135" s="243" t="s">
        <v>77</v>
      </c>
      <c r="C135" s="244">
        <v>0</v>
      </c>
      <c r="D135" s="244"/>
      <c r="E135" s="293">
        <f t="shared" ref="E135:E198" si="2">IFERROR(D135/C135,0)</f>
        <v>0</v>
      </c>
    </row>
    <row r="136" spans="1:5">
      <c r="A136" s="243">
        <v>2012302</v>
      </c>
      <c r="B136" s="243" t="s">
        <v>78</v>
      </c>
      <c r="C136" s="244">
        <v>0</v>
      </c>
      <c r="D136" s="244"/>
      <c r="E136" s="293">
        <f t="shared" si="2"/>
        <v>0</v>
      </c>
    </row>
    <row r="137" spans="1:5">
      <c r="A137" s="243">
        <v>2012303</v>
      </c>
      <c r="B137" s="243" t="s">
        <v>79</v>
      </c>
      <c r="C137" s="244">
        <v>0</v>
      </c>
      <c r="D137" s="244"/>
      <c r="E137" s="293">
        <f t="shared" si="2"/>
        <v>0</v>
      </c>
    </row>
    <row r="138" spans="1:5">
      <c r="A138" s="243">
        <v>2012304</v>
      </c>
      <c r="B138" s="243" t="s">
        <v>157</v>
      </c>
      <c r="C138" s="244">
        <v>0</v>
      </c>
      <c r="D138" s="244"/>
      <c r="E138" s="293">
        <f t="shared" si="2"/>
        <v>0</v>
      </c>
    </row>
    <row r="139" spans="1:5">
      <c r="A139" s="243">
        <v>2012350</v>
      </c>
      <c r="B139" s="243" t="s">
        <v>86</v>
      </c>
      <c r="C139" s="244">
        <v>0</v>
      </c>
      <c r="D139" s="244"/>
      <c r="E139" s="293">
        <f t="shared" si="2"/>
        <v>0</v>
      </c>
    </row>
    <row r="140" spans="1:5">
      <c r="A140" s="243">
        <v>2012399</v>
      </c>
      <c r="B140" s="243" t="s">
        <v>158</v>
      </c>
      <c r="C140" s="244">
        <v>0</v>
      </c>
      <c r="D140" s="244"/>
      <c r="E140" s="293">
        <f t="shared" si="2"/>
        <v>0</v>
      </c>
    </row>
    <row r="141" spans="1:5">
      <c r="A141" s="241">
        <v>20125</v>
      </c>
      <c r="B141" s="241" t="s">
        <v>159</v>
      </c>
      <c r="C141" s="242">
        <f>SUM(C142:C148)</f>
        <v>0</v>
      </c>
      <c r="D141" s="242">
        <f>SUM(D142:D148)</f>
        <v>0</v>
      </c>
      <c r="E141" s="292">
        <f t="shared" si="2"/>
        <v>0</v>
      </c>
    </row>
    <row r="142" spans="1:5">
      <c r="A142" s="243">
        <v>2012501</v>
      </c>
      <c r="B142" s="243" t="s">
        <v>77</v>
      </c>
      <c r="C142" s="244">
        <v>0</v>
      </c>
      <c r="D142" s="244"/>
      <c r="E142" s="293">
        <f t="shared" si="2"/>
        <v>0</v>
      </c>
    </row>
    <row r="143" spans="1:5">
      <c r="A143" s="243">
        <v>2012502</v>
      </c>
      <c r="B143" s="243" t="s">
        <v>78</v>
      </c>
      <c r="C143" s="244">
        <v>0</v>
      </c>
      <c r="D143" s="244"/>
      <c r="E143" s="293">
        <f t="shared" si="2"/>
        <v>0</v>
      </c>
    </row>
    <row r="144" spans="1:5">
      <c r="A144" s="243">
        <v>2012503</v>
      </c>
      <c r="B144" s="243" t="s">
        <v>79</v>
      </c>
      <c r="C144" s="244">
        <v>0</v>
      </c>
      <c r="D144" s="244"/>
      <c r="E144" s="293">
        <f t="shared" si="2"/>
        <v>0</v>
      </c>
    </row>
    <row r="145" spans="1:5">
      <c r="A145" s="243">
        <v>2012504</v>
      </c>
      <c r="B145" s="243" t="s">
        <v>160</v>
      </c>
      <c r="C145" s="244">
        <v>0</v>
      </c>
      <c r="D145" s="244"/>
      <c r="E145" s="293">
        <f t="shared" si="2"/>
        <v>0</v>
      </c>
    </row>
    <row r="146" spans="1:5">
      <c r="A146" s="243">
        <v>2012505</v>
      </c>
      <c r="B146" s="243" t="s">
        <v>161</v>
      </c>
      <c r="C146" s="244">
        <v>0</v>
      </c>
      <c r="D146" s="244"/>
      <c r="E146" s="293">
        <f t="shared" si="2"/>
        <v>0</v>
      </c>
    </row>
    <row r="147" spans="1:5">
      <c r="A147" s="243">
        <v>2012550</v>
      </c>
      <c r="B147" s="243" t="s">
        <v>86</v>
      </c>
      <c r="C147" s="244">
        <v>0</v>
      </c>
      <c r="D147" s="244"/>
      <c r="E147" s="293">
        <f t="shared" si="2"/>
        <v>0</v>
      </c>
    </row>
    <row r="148" spans="1:5">
      <c r="A148" s="243">
        <v>2012599</v>
      </c>
      <c r="B148" s="243" t="s">
        <v>162</v>
      </c>
      <c r="C148" s="244">
        <v>0</v>
      </c>
      <c r="D148" s="244"/>
      <c r="E148" s="293">
        <f t="shared" si="2"/>
        <v>0</v>
      </c>
    </row>
    <row r="149" spans="1:5">
      <c r="A149" s="241">
        <v>20126</v>
      </c>
      <c r="B149" s="241" t="s">
        <v>163</v>
      </c>
      <c r="C149" s="242">
        <f>SUM(C150:C154)</f>
        <v>101</v>
      </c>
      <c r="D149" s="242">
        <f>SUM(D150:D154)</f>
        <v>170</v>
      </c>
      <c r="E149" s="292">
        <f t="shared" si="2"/>
        <v>1.68316831683168</v>
      </c>
    </row>
    <row r="150" spans="1:5">
      <c r="A150" s="243">
        <v>2012601</v>
      </c>
      <c r="B150" s="243" t="s">
        <v>77</v>
      </c>
      <c r="C150" s="244">
        <v>89</v>
      </c>
      <c r="D150" s="244">
        <v>160</v>
      </c>
      <c r="E150" s="293">
        <f t="shared" si="2"/>
        <v>1.79775280898876</v>
      </c>
    </row>
    <row r="151" spans="1:5">
      <c r="A151" s="243">
        <v>2012602</v>
      </c>
      <c r="B151" s="243" t="s">
        <v>78</v>
      </c>
      <c r="C151" s="244">
        <v>10</v>
      </c>
      <c r="D151" s="244">
        <v>10</v>
      </c>
      <c r="E151" s="293">
        <f t="shared" si="2"/>
        <v>1</v>
      </c>
    </row>
    <row r="152" spans="1:5">
      <c r="A152" s="243">
        <v>2012603</v>
      </c>
      <c r="B152" s="243" t="s">
        <v>79</v>
      </c>
      <c r="C152" s="244">
        <v>0</v>
      </c>
      <c r="D152" s="244"/>
      <c r="E152" s="293">
        <f t="shared" si="2"/>
        <v>0</v>
      </c>
    </row>
    <row r="153" spans="1:5">
      <c r="A153" s="243">
        <v>2012604</v>
      </c>
      <c r="B153" s="243" t="s">
        <v>164</v>
      </c>
      <c r="C153" s="244">
        <v>0</v>
      </c>
      <c r="D153" s="244"/>
      <c r="E153" s="293">
        <f t="shared" si="2"/>
        <v>0</v>
      </c>
    </row>
    <row r="154" spans="1:5">
      <c r="A154" s="243">
        <v>2012699</v>
      </c>
      <c r="B154" s="243" t="s">
        <v>165</v>
      </c>
      <c r="C154" s="244">
        <v>2</v>
      </c>
      <c r="D154" s="244"/>
      <c r="E154" s="293">
        <f t="shared" si="2"/>
        <v>0</v>
      </c>
    </row>
    <row r="155" spans="1:5">
      <c r="A155" s="241">
        <v>20128</v>
      </c>
      <c r="B155" s="241" t="s">
        <v>166</v>
      </c>
      <c r="C155" s="242">
        <f>SUM(C156:C161)</f>
        <v>63</v>
      </c>
      <c r="D155" s="242">
        <f>SUM(D156:D161)</f>
        <v>55</v>
      </c>
      <c r="E155" s="292">
        <f t="shared" si="2"/>
        <v>0.873015873015873</v>
      </c>
    </row>
    <row r="156" spans="1:5">
      <c r="A156" s="243">
        <v>2012801</v>
      </c>
      <c r="B156" s="243" t="s">
        <v>77</v>
      </c>
      <c r="C156" s="244">
        <v>46</v>
      </c>
      <c r="D156" s="244">
        <v>49</v>
      </c>
      <c r="E156" s="293">
        <f t="shared" si="2"/>
        <v>1.06521739130435</v>
      </c>
    </row>
    <row r="157" spans="1:5">
      <c r="A157" s="243">
        <v>2012802</v>
      </c>
      <c r="B157" s="243" t="s">
        <v>78</v>
      </c>
      <c r="C157" s="244">
        <v>17</v>
      </c>
      <c r="D157" s="244">
        <v>6</v>
      </c>
      <c r="E157" s="293">
        <f t="shared" si="2"/>
        <v>0.352941176470588</v>
      </c>
    </row>
    <row r="158" spans="1:5">
      <c r="A158" s="243">
        <v>2012803</v>
      </c>
      <c r="B158" s="243" t="s">
        <v>79</v>
      </c>
      <c r="C158" s="244">
        <v>0</v>
      </c>
      <c r="D158" s="244"/>
      <c r="E158" s="293">
        <f t="shared" si="2"/>
        <v>0</v>
      </c>
    </row>
    <row r="159" spans="1:5">
      <c r="A159" s="243">
        <v>2012804</v>
      </c>
      <c r="B159" s="243" t="s">
        <v>91</v>
      </c>
      <c r="C159" s="244">
        <v>0</v>
      </c>
      <c r="D159" s="244"/>
      <c r="E159" s="293">
        <f t="shared" si="2"/>
        <v>0</v>
      </c>
    </row>
    <row r="160" spans="1:5">
      <c r="A160" s="243">
        <v>2012850</v>
      </c>
      <c r="B160" s="243" t="s">
        <v>86</v>
      </c>
      <c r="C160" s="244">
        <v>0</v>
      </c>
      <c r="D160" s="244"/>
      <c r="E160" s="293">
        <f t="shared" si="2"/>
        <v>0</v>
      </c>
    </row>
    <row r="161" spans="1:5">
      <c r="A161" s="243">
        <v>2012899</v>
      </c>
      <c r="B161" s="243" t="s">
        <v>167</v>
      </c>
      <c r="C161" s="244">
        <v>0</v>
      </c>
      <c r="D161" s="244"/>
      <c r="E161" s="293">
        <f t="shared" si="2"/>
        <v>0</v>
      </c>
    </row>
    <row r="162" spans="1:5">
      <c r="A162" s="241">
        <v>20129</v>
      </c>
      <c r="B162" s="241" t="s">
        <v>168</v>
      </c>
      <c r="C162" s="242">
        <f>SUM(C163:C168)</f>
        <v>208</v>
      </c>
      <c r="D162" s="242">
        <f>SUM(D163:D168)</f>
        <v>351</v>
      </c>
      <c r="E162" s="292">
        <f t="shared" si="2"/>
        <v>1.6875</v>
      </c>
    </row>
    <row r="163" spans="1:5">
      <c r="A163" s="243">
        <v>2012901</v>
      </c>
      <c r="B163" s="243" t="s">
        <v>77</v>
      </c>
      <c r="C163" s="244">
        <v>83</v>
      </c>
      <c r="D163" s="244">
        <v>148</v>
      </c>
      <c r="E163" s="293">
        <f t="shared" si="2"/>
        <v>1.78313253012048</v>
      </c>
    </row>
    <row r="164" spans="1:5">
      <c r="A164" s="243">
        <v>2012902</v>
      </c>
      <c r="B164" s="243" t="s">
        <v>78</v>
      </c>
      <c r="C164" s="244">
        <v>65</v>
      </c>
      <c r="D164" s="244">
        <v>41</v>
      </c>
      <c r="E164" s="293">
        <f t="shared" si="2"/>
        <v>0.630769230769231</v>
      </c>
    </row>
    <row r="165" spans="1:5">
      <c r="A165" s="243">
        <v>2012903</v>
      </c>
      <c r="B165" s="243" t="s">
        <v>79</v>
      </c>
      <c r="C165" s="244">
        <v>0</v>
      </c>
      <c r="D165" s="244"/>
      <c r="E165" s="293">
        <f t="shared" si="2"/>
        <v>0</v>
      </c>
    </row>
    <row r="166" spans="1:5">
      <c r="A166" s="243">
        <v>2012906</v>
      </c>
      <c r="B166" s="243" t="s">
        <v>169</v>
      </c>
      <c r="C166" s="244">
        <v>56</v>
      </c>
      <c r="D166" s="244">
        <v>162</v>
      </c>
      <c r="E166" s="293">
        <f t="shared" si="2"/>
        <v>2.89285714285714</v>
      </c>
    </row>
    <row r="167" spans="1:5">
      <c r="A167" s="243">
        <v>2012950</v>
      </c>
      <c r="B167" s="243" t="s">
        <v>86</v>
      </c>
      <c r="C167" s="244">
        <v>0</v>
      </c>
      <c r="D167" s="244"/>
      <c r="E167" s="293">
        <f t="shared" si="2"/>
        <v>0</v>
      </c>
    </row>
    <row r="168" spans="1:5">
      <c r="A168" s="243">
        <v>2012999</v>
      </c>
      <c r="B168" s="243" t="s">
        <v>170</v>
      </c>
      <c r="C168" s="244">
        <v>4</v>
      </c>
      <c r="D168" s="244"/>
      <c r="E168" s="293">
        <f t="shared" si="2"/>
        <v>0</v>
      </c>
    </row>
    <row r="169" spans="1:5">
      <c r="A169" s="241">
        <v>20131</v>
      </c>
      <c r="B169" s="241" t="s">
        <v>171</v>
      </c>
      <c r="C169" s="242">
        <f>SUM(C170:C175)</f>
        <v>379</v>
      </c>
      <c r="D169" s="242">
        <f>SUM(D170:D175)</f>
        <v>963</v>
      </c>
      <c r="E169" s="292">
        <f t="shared" si="2"/>
        <v>2.54089709762533</v>
      </c>
    </row>
    <row r="170" spans="1:5">
      <c r="A170" s="243">
        <v>2013101</v>
      </c>
      <c r="B170" s="243" t="s">
        <v>77</v>
      </c>
      <c r="C170" s="244">
        <v>288</v>
      </c>
      <c r="D170" s="244">
        <v>813</v>
      </c>
      <c r="E170" s="293">
        <f t="shared" si="2"/>
        <v>2.82291666666667</v>
      </c>
    </row>
    <row r="171" spans="1:5">
      <c r="A171" s="243">
        <v>2013102</v>
      </c>
      <c r="B171" s="243" t="s">
        <v>78</v>
      </c>
      <c r="C171" s="244">
        <v>86</v>
      </c>
      <c r="D171" s="244">
        <v>150</v>
      </c>
      <c r="E171" s="293">
        <f t="shared" si="2"/>
        <v>1.74418604651163</v>
      </c>
    </row>
    <row r="172" spans="1:5">
      <c r="A172" s="243">
        <v>2013103</v>
      </c>
      <c r="B172" s="243" t="s">
        <v>79</v>
      </c>
      <c r="C172" s="244">
        <v>0</v>
      </c>
      <c r="D172" s="244"/>
      <c r="E172" s="293">
        <f t="shared" si="2"/>
        <v>0</v>
      </c>
    </row>
    <row r="173" spans="1:5">
      <c r="A173" s="243">
        <v>2013105</v>
      </c>
      <c r="B173" s="243" t="s">
        <v>172</v>
      </c>
      <c r="C173" s="244">
        <v>0</v>
      </c>
      <c r="D173" s="244"/>
      <c r="E173" s="293">
        <f t="shared" si="2"/>
        <v>0</v>
      </c>
    </row>
    <row r="174" spans="1:5">
      <c r="A174" s="243">
        <v>2013150</v>
      </c>
      <c r="B174" s="243" t="s">
        <v>86</v>
      </c>
      <c r="C174" s="244">
        <v>0</v>
      </c>
      <c r="D174" s="244"/>
      <c r="E174" s="293">
        <f t="shared" si="2"/>
        <v>0</v>
      </c>
    </row>
    <row r="175" spans="1:5">
      <c r="A175" s="243">
        <v>2013199</v>
      </c>
      <c r="B175" s="243" t="s">
        <v>173</v>
      </c>
      <c r="C175" s="244">
        <v>5</v>
      </c>
      <c r="D175" s="244"/>
      <c r="E175" s="293">
        <f t="shared" si="2"/>
        <v>0</v>
      </c>
    </row>
    <row r="176" spans="1:5">
      <c r="A176" s="241">
        <v>20132</v>
      </c>
      <c r="B176" s="241" t="s">
        <v>174</v>
      </c>
      <c r="C176" s="242">
        <f>SUM(C177:C182)</f>
        <v>384</v>
      </c>
      <c r="D176" s="242">
        <f>SUM(D177:D182)</f>
        <v>431</v>
      </c>
      <c r="E176" s="292">
        <f t="shared" si="2"/>
        <v>1.12239583333333</v>
      </c>
    </row>
    <row r="177" spans="1:5">
      <c r="A177" s="243">
        <v>2013201</v>
      </c>
      <c r="B177" s="243" t="s">
        <v>77</v>
      </c>
      <c r="C177" s="244">
        <v>252</v>
      </c>
      <c r="D177" s="244">
        <v>333</v>
      </c>
      <c r="E177" s="293">
        <f t="shared" si="2"/>
        <v>1.32142857142857</v>
      </c>
    </row>
    <row r="178" spans="1:5">
      <c r="A178" s="243">
        <v>2013202</v>
      </c>
      <c r="B178" s="243" t="s">
        <v>78</v>
      </c>
      <c r="C178" s="244">
        <v>60</v>
      </c>
      <c r="D178" s="244">
        <v>98</v>
      </c>
      <c r="E178" s="293">
        <f t="shared" si="2"/>
        <v>1.63333333333333</v>
      </c>
    </row>
    <row r="179" spans="1:5">
      <c r="A179" s="243">
        <v>2013203</v>
      </c>
      <c r="B179" s="243" t="s">
        <v>79</v>
      </c>
      <c r="C179" s="244">
        <v>0</v>
      </c>
      <c r="D179" s="244"/>
      <c r="E179" s="293">
        <f t="shared" si="2"/>
        <v>0</v>
      </c>
    </row>
    <row r="180" spans="1:5">
      <c r="A180" s="243">
        <v>2013204</v>
      </c>
      <c r="B180" s="243" t="s">
        <v>175</v>
      </c>
      <c r="C180" s="244">
        <v>2</v>
      </c>
      <c r="D180" s="244"/>
      <c r="E180" s="293">
        <f t="shared" si="2"/>
        <v>0</v>
      </c>
    </row>
    <row r="181" spans="1:5">
      <c r="A181" s="243">
        <v>2013250</v>
      </c>
      <c r="B181" s="243" t="s">
        <v>86</v>
      </c>
      <c r="C181" s="244">
        <v>0</v>
      </c>
      <c r="D181" s="244"/>
      <c r="E181" s="293">
        <f t="shared" si="2"/>
        <v>0</v>
      </c>
    </row>
    <row r="182" spans="1:5">
      <c r="A182" s="243">
        <v>2013299</v>
      </c>
      <c r="B182" s="243" t="s">
        <v>176</v>
      </c>
      <c r="C182" s="244">
        <v>70</v>
      </c>
      <c r="D182" s="244"/>
      <c r="E182" s="293">
        <f t="shared" si="2"/>
        <v>0</v>
      </c>
    </row>
    <row r="183" spans="1:5">
      <c r="A183" s="241">
        <v>20133</v>
      </c>
      <c r="B183" s="241" t="s">
        <v>177</v>
      </c>
      <c r="C183" s="242">
        <f>SUM(C184:C189)</f>
        <v>158</v>
      </c>
      <c r="D183" s="242">
        <f>SUM(D184:D189)</f>
        <v>276</v>
      </c>
      <c r="E183" s="292">
        <f t="shared" si="2"/>
        <v>1.74683544303797</v>
      </c>
    </row>
    <row r="184" spans="1:5">
      <c r="A184" s="243">
        <v>2013301</v>
      </c>
      <c r="B184" s="243" t="s">
        <v>77</v>
      </c>
      <c r="C184" s="244">
        <v>158</v>
      </c>
      <c r="D184" s="244">
        <v>231</v>
      </c>
      <c r="E184" s="293">
        <f t="shared" si="2"/>
        <v>1.4620253164557</v>
      </c>
    </row>
    <row r="185" spans="1:5">
      <c r="A185" s="243">
        <v>2013302</v>
      </c>
      <c r="B185" s="243" t="s">
        <v>78</v>
      </c>
      <c r="C185" s="244">
        <v>0</v>
      </c>
      <c r="D185" s="244">
        <v>45</v>
      </c>
      <c r="E185" s="293">
        <f t="shared" si="2"/>
        <v>0</v>
      </c>
    </row>
    <row r="186" spans="1:5">
      <c r="A186" s="243">
        <v>2013303</v>
      </c>
      <c r="B186" s="243" t="s">
        <v>79</v>
      </c>
      <c r="C186" s="244">
        <v>0</v>
      </c>
      <c r="D186" s="244"/>
      <c r="E186" s="293">
        <f t="shared" si="2"/>
        <v>0</v>
      </c>
    </row>
    <row r="187" spans="1:5">
      <c r="A187" s="243">
        <v>2013304</v>
      </c>
      <c r="B187" s="243" t="s">
        <v>178</v>
      </c>
      <c r="C187" s="244">
        <v>0</v>
      </c>
      <c r="D187" s="244"/>
      <c r="E187" s="293">
        <f t="shared" si="2"/>
        <v>0</v>
      </c>
    </row>
    <row r="188" spans="1:5">
      <c r="A188" s="243">
        <v>2013350</v>
      </c>
      <c r="B188" s="243" t="s">
        <v>86</v>
      </c>
      <c r="C188" s="244">
        <v>0</v>
      </c>
      <c r="D188" s="244"/>
      <c r="E188" s="293">
        <f t="shared" si="2"/>
        <v>0</v>
      </c>
    </row>
    <row r="189" spans="1:5">
      <c r="A189" s="243">
        <v>2013399</v>
      </c>
      <c r="B189" s="243" t="s">
        <v>179</v>
      </c>
      <c r="C189" s="244">
        <v>0</v>
      </c>
      <c r="D189" s="244"/>
      <c r="E189" s="293">
        <f t="shared" si="2"/>
        <v>0</v>
      </c>
    </row>
    <row r="190" spans="1:5">
      <c r="A190" s="241">
        <v>20134</v>
      </c>
      <c r="B190" s="241" t="s">
        <v>180</v>
      </c>
      <c r="C190" s="242">
        <f>SUM(C191:C197)</f>
        <v>178</v>
      </c>
      <c r="D190" s="242">
        <f>SUM(D191:D197)</f>
        <v>228</v>
      </c>
      <c r="E190" s="292">
        <f t="shared" si="2"/>
        <v>1.28089887640449</v>
      </c>
    </row>
    <row r="191" spans="1:5">
      <c r="A191" s="243">
        <v>2013401</v>
      </c>
      <c r="B191" s="243" t="s">
        <v>77</v>
      </c>
      <c r="C191" s="244">
        <v>178</v>
      </c>
      <c r="D191" s="244">
        <v>206</v>
      </c>
      <c r="E191" s="293">
        <f t="shared" si="2"/>
        <v>1.15730337078652</v>
      </c>
    </row>
    <row r="192" spans="1:5">
      <c r="A192" s="243">
        <v>2013402</v>
      </c>
      <c r="B192" s="243" t="s">
        <v>78</v>
      </c>
      <c r="C192" s="244">
        <v>0</v>
      </c>
      <c r="D192" s="244">
        <v>22</v>
      </c>
      <c r="E192" s="293">
        <f t="shared" si="2"/>
        <v>0</v>
      </c>
    </row>
    <row r="193" spans="1:5">
      <c r="A193" s="243">
        <v>2013403</v>
      </c>
      <c r="B193" s="243" t="s">
        <v>79</v>
      </c>
      <c r="C193" s="244">
        <v>0</v>
      </c>
      <c r="D193" s="244"/>
      <c r="E193" s="293">
        <f t="shared" si="2"/>
        <v>0</v>
      </c>
    </row>
    <row r="194" spans="1:5">
      <c r="A194" s="243">
        <v>2013404</v>
      </c>
      <c r="B194" s="243" t="s">
        <v>181</v>
      </c>
      <c r="C194" s="244">
        <v>0</v>
      </c>
      <c r="D194" s="244"/>
      <c r="E194" s="293">
        <f t="shared" si="2"/>
        <v>0</v>
      </c>
    </row>
    <row r="195" spans="1:5">
      <c r="A195" s="243">
        <v>2013405</v>
      </c>
      <c r="B195" s="243" t="s">
        <v>182</v>
      </c>
      <c r="C195" s="244">
        <v>0</v>
      </c>
      <c r="D195" s="244"/>
      <c r="E195" s="293">
        <f t="shared" si="2"/>
        <v>0</v>
      </c>
    </row>
    <row r="196" spans="1:5">
      <c r="A196" s="243">
        <v>2013450</v>
      </c>
      <c r="B196" s="243" t="s">
        <v>86</v>
      </c>
      <c r="C196" s="244">
        <v>0</v>
      </c>
      <c r="D196" s="244"/>
      <c r="E196" s="293">
        <f t="shared" si="2"/>
        <v>0</v>
      </c>
    </row>
    <row r="197" spans="1:5">
      <c r="A197" s="243">
        <v>2013499</v>
      </c>
      <c r="B197" s="243" t="s">
        <v>183</v>
      </c>
      <c r="C197" s="244">
        <v>0</v>
      </c>
      <c r="D197" s="244"/>
      <c r="E197" s="293">
        <f t="shared" si="2"/>
        <v>0</v>
      </c>
    </row>
    <row r="198" spans="1:5">
      <c r="A198" s="241">
        <v>20135</v>
      </c>
      <c r="B198" s="241" t="s">
        <v>184</v>
      </c>
      <c r="C198" s="242">
        <f>SUM(C199:C203)</f>
        <v>0</v>
      </c>
      <c r="D198" s="242">
        <f>SUM(D199:D203)</f>
        <v>0</v>
      </c>
      <c r="E198" s="292">
        <f t="shared" si="2"/>
        <v>0</v>
      </c>
    </row>
    <row r="199" spans="1:5">
      <c r="A199" s="243">
        <v>2013501</v>
      </c>
      <c r="B199" s="243" t="s">
        <v>77</v>
      </c>
      <c r="C199" s="244">
        <v>0</v>
      </c>
      <c r="D199" s="244"/>
      <c r="E199" s="293">
        <f t="shared" ref="E199:E234" si="3">IFERROR(D199/C199,0)</f>
        <v>0</v>
      </c>
    </row>
    <row r="200" spans="1:5">
      <c r="A200" s="243">
        <v>2013502</v>
      </c>
      <c r="B200" s="243" t="s">
        <v>78</v>
      </c>
      <c r="C200" s="244">
        <v>0</v>
      </c>
      <c r="D200" s="244"/>
      <c r="E200" s="293">
        <f t="shared" si="3"/>
        <v>0</v>
      </c>
    </row>
    <row r="201" spans="1:5">
      <c r="A201" s="243">
        <v>2013503</v>
      </c>
      <c r="B201" s="243" t="s">
        <v>79</v>
      </c>
      <c r="C201" s="244">
        <v>0</v>
      </c>
      <c r="D201" s="244"/>
      <c r="E201" s="293">
        <f t="shared" si="3"/>
        <v>0</v>
      </c>
    </row>
    <row r="202" spans="1:5">
      <c r="A202" s="243">
        <v>2013550</v>
      </c>
      <c r="B202" s="243" t="s">
        <v>86</v>
      </c>
      <c r="C202" s="244">
        <v>0</v>
      </c>
      <c r="D202" s="244"/>
      <c r="E202" s="293">
        <f t="shared" si="3"/>
        <v>0</v>
      </c>
    </row>
    <row r="203" spans="1:5">
      <c r="A203" s="243">
        <v>2013599</v>
      </c>
      <c r="B203" s="243" t="s">
        <v>185</v>
      </c>
      <c r="C203" s="244">
        <v>0</v>
      </c>
      <c r="D203" s="244"/>
      <c r="E203" s="293">
        <f t="shared" si="3"/>
        <v>0</v>
      </c>
    </row>
    <row r="204" spans="1:5">
      <c r="A204" s="241">
        <v>20136</v>
      </c>
      <c r="B204" s="241" t="s">
        <v>186</v>
      </c>
      <c r="C204" s="242">
        <f>SUM(C205:C209)</f>
        <v>0</v>
      </c>
      <c r="D204" s="242">
        <f>SUM(D205:D209)</f>
        <v>0</v>
      </c>
      <c r="E204" s="292">
        <f t="shared" si="3"/>
        <v>0</v>
      </c>
    </row>
    <row r="205" spans="1:5">
      <c r="A205" s="243">
        <v>2013601</v>
      </c>
      <c r="B205" s="243" t="s">
        <v>77</v>
      </c>
      <c r="C205" s="244">
        <v>0</v>
      </c>
      <c r="D205" s="244"/>
      <c r="E205" s="293">
        <f t="shared" si="3"/>
        <v>0</v>
      </c>
    </row>
    <row r="206" spans="1:5">
      <c r="A206" s="243">
        <v>2013602</v>
      </c>
      <c r="B206" s="243" t="s">
        <v>78</v>
      </c>
      <c r="C206" s="244">
        <v>0</v>
      </c>
      <c r="D206" s="244"/>
      <c r="E206" s="293">
        <f t="shared" si="3"/>
        <v>0</v>
      </c>
    </row>
    <row r="207" spans="1:5">
      <c r="A207" s="243">
        <v>2013603</v>
      </c>
      <c r="B207" s="243" t="s">
        <v>79</v>
      </c>
      <c r="C207" s="244">
        <v>0</v>
      </c>
      <c r="D207" s="244"/>
      <c r="E207" s="293">
        <f t="shared" si="3"/>
        <v>0</v>
      </c>
    </row>
    <row r="208" spans="1:5">
      <c r="A208" s="243">
        <v>2013650</v>
      </c>
      <c r="B208" s="243" t="s">
        <v>86</v>
      </c>
      <c r="C208" s="244">
        <v>0</v>
      </c>
      <c r="D208" s="244"/>
      <c r="E208" s="293">
        <f t="shared" si="3"/>
        <v>0</v>
      </c>
    </row>
    <row r="209" spans="1:5">
      <c r="A209" s="243">
        <v>2013699</v>
      </c>
      <c r="B209" s="243" t="s">
        <v>187</v>
      </c>
      <c r="C209" s="244">
        <v>0</v>
      </c>
      <c r="D209" s="244"/>
      <c r="E209" s="293">
        <f t="shared" si="3"/>
        <v>0</v>
      </c>
    </row>
    <row r="210" spans="1:5">
      <c r="A210" s="241">
        <v>20137</v>
      </c>
      <c r="B210" s="241" t="s">
        <v>188</v>
      </c>
      <c r="C210" s="242">
        <f>SUM(C211:C216)</f>
        <v>0</v>
      </c>
      <c r="D210" s="242">
        <f>SUM(D211:D216)</f>
        <v>0</v>
      </c>
      <c r="E210" s="292">
        <f t="shared" si="3"/>
        <v>0</v>
      </c>
    </row>
    <row r="211" spans="1:5">
      <c r="A211" s="243">
        <v>2013701</v>
      </c>
      <c r="B211" s="243" t="s">
        <v>77</v>
      </c>
      <c r="C211" s="244">
        <v>0</v>
      </c>
      <c r="D211" s="244"/>
      <c r="E211" s="293">
        <f t="shared" si="3"/>
        <v>0</v>
      </c>
    </row>
    <row r="212" spans="1:5">
      <c r="A212" s="243">
        <v>2013702</v>
      </c>
      <c r="B212" s="243" t="s">
        <v>78</v>
      </c>
      <c r="C212" s="244">
        <v>0</v>
      </c>
      <c r="D212" s="244"/>
      <c r="E212" s="293">
        <f t="shared" si="3"/>
        <v>0</v>
      </c>
    </row>
    <row r="213" spans="1:5">
      <c r="A213" s="243">
        <v>2013703</v>
      </c>
      <c r="B213" s="243" t="s">
        <v>79</v>
      </c>
      <c r="C213" s="244">
        <v>0</v>
      </c>
      <c r="D213" s="244"/>
      <c r="E213" s="293">
        <f t="shared" si="3"/>
        <v>0</v>
      </c>
    </row>
    <row r="214" spans="1:5">
      <c r="A214" s="243">
        <v>2013704</v>
      </c>
      <c r="B214" s="243" t="s">
        <v>189</v>
      </c>
      <c r="C214" s="244">
        <v>0</v>
      </c>
      <c r="D214" s="244"/>
      <c r="E214" s="293">
        <f t="shared" si="3"/>
        <v>0</v>
      </c>
    </row>
    <row r="215" spans="1:5">
      <c r="A215" s="243">
        <v>2013750</v>
      </c>
      <c r="B215" s="243" t="s">
        <v>86</v>
      </c>
      <c r="C215" s="244">
        <v>0</v>
      </c>
      <c r="D215" s="244"/>
      <c r="E215" s="293">
        <f t="shared" si="3"/>
        <v>0</v>
      </c>
    </row>
    <row r="216" spans="1:5">
      <c r="A216" s="243">
        <v>2013799</v>
      </c>
      <c r="B216" s="243" t="s">
        <v>190</v>
      </c>
      <c r="C216" s="244">
        <v>0</v>
      </c>
      <c r="D216" s="244"/>
      <c r="E216" s="293">
        <f t="shared" si="3"/>
        <v>0</v>
      </c>
    </row>
    <row r="217" spans="1:5">
      <c r="A217" s="241">
        <v>20138</v>
      </c>
      <c r="B217" s="241" t="s">
        <v>191</v>
      </c>
      <c r="C217" s="242">
        <f>SUM(C218:C231)</f>
        <v>567</v>
      </c>
      <c r="D217" s="242">
        <f>SUM(D218:D231)</f>
        <v>790</v>
      </c>
      <c r="E217" s="292">
        <f t="shared" si="3"/>
        <v>1.39329805996473</v>
      </c>
    </row>
    <row r="218" spans="1:5">
      <c r="A218" s="243">
        <v>2013801</v>
      </c>
      <c r="B218" s="243" t="s">
        <v>77</v>
      </c>
      <c r="C218" s="244">
        <v>403</v>
      </c>
      <c r="D218" s="244">
        <v>615</v>
      </c>
      <c r="E218" s="293">
        <f t="shared" si="3"/>
        <v>1.52605459057072</v>
      </c>
    </row>
    <row r="219" spans="1:5">
      <c r="A219" s="243">
        <v>2013802</v>
      </c>
      <c r="B219" s="243" t="s">
        <v>78</v>
      </c>
      <c r="C219" s="244">
        <v>49</v>
      </c>
      <c r="D219" s="244">
        <v>115</v>
      </c>
      <c r="E219" s="293">
        <f t="shared" si="3"/>
        <v>2.3469387755102</v>
      </c>
    </row>
    <row r="220" spans="1:5">
      <c r="A220" s="243">
        <v>2013803</v>
      </c>
      <c r="B220" s="243" t="s">
        <v>79</v>
      </c>
      <c r="C220" s="244">
        <v>0</v>
      </c>
      <c r="D220" s="244"/>
      <c r="E220" s="293">
        <f t="shared" si="3"/>
        <v>0</v>
      </c>
    </row>
    <row r="221" spans="1:5">
      <c r="A221" s="243">
        <v>2013804</v>
      </c>
      <c r="B221" s="243" t="s">
        <v>192</v>
      </c>
      <c r="C221" s="244">
        <v>10</v>
      </c>
      <c r="D221" s="244"/>
      <c r="E221" s="293">
        <f t="shared" si="3"/>
        <v>0</v>
      </c>
    </row>
    <row r="222" spans="1:5">
      <c r="A222" s="243">
        <v>2013805</v>
      </c>
      <c r="B222" s="243" t="s">
        <v>193</v>
      </c>
      <c r="C222" s="244">
        <v>0</v>
      </c>
      <c r="D222" s="244"/>
      <c r="E222" s="293">
        <f t="shared" si="3"/>
        <v>0</v>
      </c>
    </row>
    <row r="223" spans="1:5">
      <c r="A223" s="243">
        <v>2013808</v>
      </c>
      <c r="B223" s="243" t="s">
        <v>118</v>
      </c>
      <c r="C223" s="244">
        <v>0</v>
      </c>
      <c r="D223" s="244"/>
      <c r="E223" s="293">
        <f t="shared" si="3"/>
        <v>0</v>
      </c>
    </row>
    <row r="224" spans="1:5">
      <c r="A224" s="243">
        <v>2013810</v>
      </c>
      <c r="B224" s="243" t="s">
        <v>194</v>
      </c>
      <c r="C224" s="244">
        <v>10</v>
      </c>
      <c r="D224" s="244">
        <v>10</v>
      </c>
      <c r="E224" s="293">
        <f t="shared" si="3"/>
        <v>1</v>
      </c>
    </row>
    <row r="225" spans="1:5">
      <c r="A225" s="243">
        <v>2013812</v>
      </c>
      <c r="B225" s="243" t="s">
        <v>195</v>
      </c>
      <c r="C225" s="244">
        <v>2</v>
      </c>
      <c r="D225" s="244"/>
      <c r="E225" s="293">
        <f t="shared" si="3"/>
        <v>0</v>
      </c>
    </row>
    <row r="226" spans="1:5">
      <c r="A226" s="243">
        <v>2013813</v>
      </c>
      <c r="B226" s="243" t="s">
        <v>196</v>
      </c>
      <c r="C226" s="244">
        <v>0</v>
      </c>
      <c r="D226" s="244"/>
      <c r="E226" s="293">
        <f t="shared" si="3"/>
        <v>0</v>
      </c>
    </row>
    <row r="227" spans="1:5">
      <c r="A227" s="243">
        <v>2013814</v>
      </c>
      <c r="B227" s="243" t="s">
        <v>197</v>
      </c>
      <c r="C227" s="244">
        <v>0</v>
      </c>
      <c r="D227" s="244"/>
      <c r="E227" s="293">
        <f t="shared" si="3"/>
        <v>0</v>
      </c>
    </row>
    <row r="228" spans="1:5">
      <c r="A228" s="243">
        <v>2013815</v>
      </c>
      <c r="B228" s="243" t="s">
        <v>198</v>
      </c>
      <c r="C228" s="244">
        <v>10</v>
      </c>
      <c r="D228" s="244">
        <v>10</v>
      </c>
      <c r="E228" s="293">
        <f t="shared" si="3"/>
        <v>1</v>
      </c>
    </row>
    <row r="229" spans="1:5">
      <c r="A229" s="243">
        <v>2013816</v>
      </c>
      <c r="B229" s="243" t="s">
        <v>199</v>
      </c>
      <c r="C229" s="244">
        <v>57</v>
      </c>
      <c r="D229" s="244">
        <v>40</v>
      </c>
      <c r="E229" s="293">
        <f t="shared" si="3"/>
        <v>0.701754385964912</v>
      </c>
    </row>
    <row r="230" spans="1:5">
      <c r="A230" s="243">
        <v>2013850</v>
      </c>
      <c r="B230" s="243" t="s">
        <v>86</v>
      </c>
      <c r="C230" s="244">
        <v>0</v>
      </c>
      <c r="D230" s="244"/>
      <c r="E230" s="293">
        <f t="shared" si="3"/>
        <v>0</v>
      </c>
    </row>
    <row r="231" spans="1:5">
      <c r="A231" s="243">
        <v>2013899</v>
      </c>
      <c r="B231" s="243" t="s">
        <v>200</v>
      </c>
      <c r="C231" s="244">
        <v>26</v>
      </c>
      <c r="D231" s="244"/>
      <c r="E231" s="293">
        <f t="shared" si="3"/>
        <v>0</v>
      </c>
    </row>
    <row r="232" spans="1:5">
      <c r="A232" s="241">
        <v>20199</v>
      </c>
      <c r="B232" s="241" t="s">
        <v>201</v>
      </c>
      <c r="C232" s="242">
        <f>SUM(C233:C234)</f>
        <v>249</v>
      </c>
      <c r="D232" s="242">
        <f>SUM(D233:D234)</f>
        <v>190</v>
      </c>
      <c r="E232" s="292">
        <f t="shared" si="3"/>
        <v>0.763052208835341</v>
      </c>
    </row>
    <row r="233" spans="1:5">
      <c r="A233" s="243">
        <v>2019901</v>
      </c>
      <c r="B233" s="243" t="s">
        <v>202</v>
      </c>
      <c r="C233" s="244">
        <v>0</v>
      </c>
      <c r="D233" s="244"/>
      <c r="E233" s="293">
        <f t="shared" si="3"/>
        <v>0</v>
      </c>
    </row>
    <row r="234" spans="1:5">
      <c r="A234" s="243">
        <v>2019999</v>
      </c>
      <c r="B234" s="243" t="s">
        <v>203</v>
      </c>
      <c r="C234" s="244">
        <v>249</v>
      </c>
      <c r="D234" s="244">
        <v>190</v>
      </c>
      <c r="E234" s="293">
        <f t="shared" si="3"/>
        <v>0.763052208835341</v>
      </c>
    </row>
    <row r="235" spans="1:5">
      <c r="A235" s="239">
        <v>202</v>
      </c>
      <c r="B235" s="239" t="s">
        <v>204</v>
      </c>
      <c r="C235" s="240">
        <f>C236+C243+C246+C249+C255+C260+C262+C267+C273</f>
        <v>0</v>
      </c>
      <c r="D235" s="240">
        <f>D236+D243+D246+D249+D255+D260+D262+D267+D273</f>
        <v>0</v>
      </c>
      <c r="E235" s="291">
        <f>IFERROR(D235/C235,)</f>
        <v>0</v>
      </c>
    </row>
    <row r="236" spans="1:5">
      <c r="A236" s="241">
        <v>20201</v>
      </c>
      <c r="B236" s="241" t="s">
        <v>205</v>
      </c>
      <c r="C236" s="242">
        <f>SUM(C237:C242)</f>
        <v>0</v>
      </c>
      <c r="D236" s="242">
        <f>SUM(D237:D242)</f>
        <v>0</v>
      </c>
      <c r="E236" s="292">
        <f t="shared" ref="E236:E274" si="4">IFERROR(D236/C236,0)</f>
        <v>0</v>
      </c>
    </row>
    <row r="237" spans="1:5">
      <c r="A237" s="243">
        <v>2020101</v>
      </c>
      <c r="B237" s="243" t="s">
        <v>77</v>
      </c>
      <c r="C237" s="244">
        <v>0</v>
      </c>
      <c r="D237" s="244"/>
      <c r="E237" s="293">
        <f t="shared" si="4"/>
        <v>0</v>
      </c>
    </row>
    <row r="238" spans="1:5">
      <c r="A238" s="243">
        <v>2020102</v>
      </c>
      <c r="B238" s="243" t="s">
        <v>78</v>
      </c>
      <c r="C238" s="244">
        <v>0</v>
      </c>
      <c r="D238" s="244"/>
      <c r="E238" s="293">
        <f t="shared" si="4"/>
        <v>0</v>
      </c>
    </row>
    <row r="239" spans="1:5">
      <c r="A239" s="243">
        <v>2020103</v>
      </c>
      <c r="B239" s="243" t="s">
        <v>79</v>
      </c>
      <c r="C239" s="244">
        <v>0</v>
      </c>
      <c r="D239" s="244"/>
      <c r="E239" s="293">
        <f t="shared" si="4"/>
        <v>0</v>
      </c>
    </row>
    <row r="240" spans="1:5">
      <c r="A240" s="243">
        <v>2020104</v>
      </c>
      <c r="B240" s="243" t="s">
        <v>172</v>
      </c>
      <c r="C240" s="244">
        <v>0</v>
      </c>
      <c r="D240" s="244"/>
      <c r="E240" s="293">
        <f t="shared" si="4"/>
        <v>0</v>
      </c>
    </row>
    <row r="241" spans="1:5">
      <c r="A241" s="243">
        <v>2020150</v>
      </c>
      <c r="B241" s="243" t="s">
        <v>86</v>
      </c>
      <c r="C241" s="244">
        <v>0</v>
      </c>
      <c r="D241" s="244"/>
      <c r="E241" s="293">
        <f t="shared" si="4"/>
        <v>0</v>
      </c>
    </row>
    <row r="242" spans="1:5">
      <c r="A242" s="243">
        <v>2020199</v>
      </c>
      <c r="B242" s="243" t="s">
        <v>206</v>
      </c>
      <c r="C242" s="244">
        <v>0</v>
      </c>
      <c r="D242" s="244"/>
      <c r="E242" s="293">
        <f t="shared" si="4"/>
        <v>0</v>
      </c>
    </row>
    <row r="243" spans="1:5">
      <c r="A243" s="241">
        <v>20202</v>
      </c>
      <c r="B243" s="241" t="s">
        <v>207</v>
      </c>
      <c r="C243" s="242">
        <f>SUM(C244:C245)</f>
        <v>0</v>
      </c>
      <c r="D243" s="242">
        <f>SUM(D244:D245)</f>
        <v>0</v>
      </c>
      <c r="E243" s="292">
        <f t="shared" si="4"/>
        <v>0</v>
      </c>
    </row>
    <row r="244" spans="1:5">
      <c r="A244" s="243">
        <v>2020201</v>
      </c>
      <c r="B244" s="243" t="s">
        <v>208</v>
      </c>
      <c r="C244" s="244">
        <v>0</v>
      </c>
      <c r="D244" s="244"/>
      <c r="E244" s="293">
        <f t="shared" si="4"/>
        <v>0</v>
      </c>
    </row>
    <row r="245" spans="1:5">
      <c r="A245" s="243">
        <v>2020202</v>
      </c>
      <c r="B245" s="243" t="s">
        <v>209</v>
      </c>
      <c r="C245" s="244">
        <v>0</v>
      </c>
      <c r="D245" s="244"/>
      <c r="E245" s="293">
        <f t="shared" si="4"/>
        <v>0</v>
      </c>
    </row>
    <row r="246" spans="1:5">
      <c r="A246" s="241">
        <v>20203</v>
      </c>
      <c r="B246" s="241" t="s">
        <v>210</v>
      </c>
      <c r="C246" s="242">
        <f>SUM(C247:C248)</f>
        <v>0</v>
      </c>
      <c r="D246" s="242">
        <f>SUM(D247:D248)</f>
        <v>0</v>
      </c>
      <c r="E246" s="292">
        <f t="shared" si="4"/>
        <v>0</v>
      </c>
    </row>
    <row r="247" spans="1:5">
      <c r="A247" s="243">
        <v>2020304</v>
      </c>
      <c r="B247" s="243" t="s">
        <v>211</v>
      </c>
      <c r="C247" s="244">
        <v>0</v>
      </c>
      <c r="D247" s="244"/>
      <c r="E247" s="293">
        <f t="shared" si="4"/>
        <v>0</v>
      </c>
    </row>
    <row r="248" spans="1:5">
      <c r="A248" s="243">
        <v>2020306</v>
      </c>
      <c r="B248" s="243" t="s">
        <v>212</v>
      </c>
      <c r="C248" s="244">
        <v>0</v>
      </c>
      <c r="D248" s="244"/>
      <c r="E248" s="293">
        <f t="shared" si="4"/>
        <v>0</v>
      </c>
    </row>
    <row r="249" spans="1:5">
      <c r="A249" s="241">
        <v>20204</v>
      </c>
      <c r="B249" s="241" t="s">
        <v>213</v>
      </c>
      <c r="C249" s="242">
        <f>SUM(C250:C254)</f>
        <v>0</v>
      </c>
      <c r="D249" s="242">
        <f>SUM(D250:D254)</f>
        <v>0</v>
      </c>
      <c r="E249" s="292">
        <f t="shared" si="4"/>
        <v>0</v>
      </c>
    </row>
    <row r="250" spans="1:5">
      <c r="A250" s="243">
        <v>2020401</v>
      </c>
      <c r="B250" s="243" t="s">
        <v>214</v>
      </c>
      <c r="C250" s="244">
        <v>0</v>
      </c>
      <c r="D250" s="244"/>
      <c r="E250" s="293">
        <f t="shared" si="4"/>
        <v>0</v>
      </c>
    </row>
    <row r="251" spans="1:5">
      <c r="A251" s="243">
        <v>2020402</v>
      </c>
      <c r="B251" s="243" t="s">
        <v>215</v>
      </c>
      <c r="C251" s="244">
        <v>0</v>
      </c>
      <c r="D251" s="244"/>
      <c r="E251" s="293">
        <f t="shared" si="4"/>
        <v>0</v>
      </c>
    </row>
    <row r="252" spans="1:5">
      <c r="A252" s="243">
        <v>2020403</v>
      </c>
      <c r="B252" s="243" t="s">
        <v>216</v>
      </c>
      <c r="C252" s="244">
        <v>0</v>
      </c>
      <c r="D252" s="244"/>
      <c r="E252" s="293">
        <f t="shared" si="4"/>
        <v>0</v>
      </c>
    </row>
    <row r="253" spans="1:5">
      <c r="A253" s="243">
        <v>2020404</v>
      </c>
      <c r="B253" s="243" t="s">
        <v>217</v>
      </c>
      <c r="C253" s="244">
        <v>0</v>
      </c>
      <c r="D253" s="244"/>
      <c r="E253" s="293">
        <f t="shared" si="4"/>
        <v>0</v>
      </c>
    </row>
    <row r="254" spans="1:5">
      <c r="A254" s="243">
        <v>2020499</v>
      </c>
      <c r="B254" s="243" t="s">
        <v>218</v>
      </c>
      <c r="C254" s="244">
        <v>0</v>
      </c>
      <c r="D254" s="244"/>
      <c r="E254" s="293">
        <f t="shared" si="4"/>
        <v>0</v>
      </c>
    </row>
    <row r="255" spans="1:5">
      <c r="A255" s="241">
        <v>20205</v>
      </c>
      <c r="B255" s="241" t="s">
        <v>219</v>
      </c>
      <c r="C255" s="242">
        <f>SUM(C256:C259)</f>
        <v>0</v>
      </c>
      <c r="D255" s="242">
        <f>SUM(D256:D259)</f>
        <v>0</v>
      </c>
      <c r="E255" s="292">
        <f t="shared" si="4"/>
        <v>0</v>
      </c>
    </row>
    <row r="256" spans="1:5">
      <c r="A256" s="243">
        <v>2020503</v>
      </c>
      <c r="B256" s="243" t="s">
        <v>220</v>
      </c>
      <c r="C256" s="244">
        <v>0</v>
      </c>
      <c r="D256" s="244"/>
      <c r="E256" s="293">
        <f t="shared" si="4"/>
        <v>0</v>
      </c>
    </row>
    <row r="257" spans="1:5">
      <c r="A257" s="243">
        <v>2020504</v>
      </c>
      <c r="B257" s="243" t="s">
        <v>221</v>
      </c>
      <c r="C257" s="244">
        <v>0</v>
      </c>
      <c r="D257" s="244"/>
      <c r="E257" s="293">
        <f t="shared" si="4"/>
        <v>0</v>
      </c>
    </row>
    <row r="258" spans="1:5">
      <c r="A258" s="243">
        <v>2020505</v>
      </c>
      <c r="B258" s="243" t="s">
        <v>222</v>
      </c>
      <c r="C258" s="244">
        <v>0</v>
      </c>
      <c r="D258" s="244"/>
      <c r="E258" s="293">
        <f t="shared" si="4"/>
        <v>0</v>
      </c>
    </row>
    <row r="259" spans="1:5">
      <c r="A259" s="243">
        <v>2020599</v>
      </c>
      <c r="B259" s="243" t="s">
        <v>223</v>
      </c>
      <c r="C259" s="244">
        <v>0</v>
      </c>
      <c r="D259" s="244"/>
      <c r="E259" s="293">
        <f t="shared" si="4"/>
        <v>0</v>
      </c>
    </row>
    <row r="260" spans="1:5">
      <c r="A260" s="241">
        <v>20206</v>
      </c>
      <c r="B260" s="241" t="s">
        <v>224</v>
      </c>
      <c r="C260" s="242">
        <f>SUM(C261)</f>
        <v>0</v>
      </c>
      <c r="D260" s="242">
        <f>SUM(D261)</f>
        <v>0</v>
      </c>
      <c r="E260" s="292">
        <f t="shared" si="4"/>
        <v>0</v>
      </c>
    </row>
    <row r="261" spans="1:5">
      <c r="A261" s="243">
        <v>2020601</v>
      </c>
      <c r="B261" s="243" t="s">
        <v>225</v>
      </c>
      <c r="C261" s="244">
        <v>0</v>
      </c>
      <c r="D261" s="244"/>
      <c r="E261" s="293">
        <f t="shared" si="4"/>
        <v>0</v>
      </c>
    </row>
    <row r="262" spans="1:5">
      <c r="A262" s="241">
        <v>20207</v>
      </c>
      <c r="B262" s="241" t="s">
        <v>226</v>
      </c>
      <c r="C262" s="242">
        <f>SUM(C263:C266)</f>
        <v>0</v>
      </c>
      <c r="D262" s="242">
        <f>SUM(D263:D266)</f>
        <v>0</v>
      </c>
      <c r="E262" s="292">
        <f t="shared" si="4"/>
        <v>0</v>
      </c>
    </row>
    <row r="263" spans="1:5">
      <c r="A263" s="243">
        <v>2020701</v>
      </c>
      <c r="B263" s="243" t="s">
        <v>227</v>
      </c>
      <c r="C263" s="244">
        <v>0</v>
      </c>
      <c r="D263" s="244"/>
      <c r="E263" s="293">
        <f t="shared" si="4"/>
        <v>0</v>
      </c>
    </row>
    <row r="264" spans="1:5">
      <c r="A264" s="243">
        <v>2020702</v>
      </c>
      <c r="B264" s="243" t="s">
        <v>228</v>
      </c>
      <c r="C264" s="244">
        <v>0</v>
      </c>
      <c r="D264" s="244"/>
      <c r="E264" s="293">
        <f t="shared" si="4"/>
        <v>0</v>
      </c>
    </row>
    <row r="265" spans="1:5">
      <c r="A265" s="243">
        <v>2020703</v>
      </c>
      <c r="B265" s="243" t="s">
        <v>229</v>
      </c>
      <c r="C265" s="244">
        <v>0</v>
      </c>
      <c r="D265" s="244"/>
      <c r="E265" s="293">
        <f t="shared" si="4"/>
        <v>0</v>
      </c>
    </row>
    <row r="266" spans="1:5">
      <c r="A266" s="243">
        <v>2020799</v>
      </c>
      <c r="B266" s="243" t="s">
        <v>230</v>
      </c>
      <c r="C266" s="244">
        <v>0</v>
      </c>
      <c r="D266" s="244"/>
      <c r="E266" s="293">
        <f t="shared" si="4"/>
        <v>0</v>
      </c>
    </row>
    <row r="267" spans="1:5">
      <c r="A267" s="241">
        <v>20208</v>
      </c>
      <c r="B267" s="241" t="s">
        <v>231</v>
      </c>
      <c r="C267" s="242">
        <f>SUM(C268:C272)</f>
        <v>0</v>
      </c>
      <c r="D267" s="242">
        <f>SUM(D268:D272)</f>
        <v>0</v>
      </c>
      <c r="E267" s="292">
        <f t="shared" si="4"/>
        <v>0</v>
      </c>
    </row>
    <row r="268" spans="1:5">
      <c r="A268" s="243">
        <v>2020801</v>
      </c>
      <c r="B268" s="243" t="s">
        <v>77</v>
      </c>
      <c r="C268" s="244">
        <v>0</v>
      </c>
      <c r="D268" s="244"/>
      <c r="E268" s="293">
        <f t="shared" si="4"/>
        <v>0</v>
      </c>
    </row>
    <row r="269" spans="1:5">
      <c r="A269" s="243">
        <v>2020802</v>
      </c>
      <c r="B269" s="243" t="s">
        <v>78</v>
      </c>
      <c r="C269" s="244">
        <v>0</v>
      </c>
      <c r="D269" s="244"/>
      <c r="E269" s="293">
        <f t="shared" si="4"/>
        <v>0</v>
      </c>
    </row>
    <row r="270" spans="1:5">
      <c r="A270" s="243">
        <v>2020803</v>
      </c>
      <c r="B270" s="243" t="s">
        <v>79</v>
      </c>
      <c r="C270" s="244">
        <v>0</v>
      </c>
      <c r="D270" s="244"/>
      <c r="E270" s="293">
        <f t="shared" si="4"/>
        <v>0</v>
      </c>
    </row>
    <row r="271" spans="1:5">
      <c r="A271" s="243">
        <v>2020850</v>
      </c>
      <c r="B271" s="243" t="s">
        <v>86</v>
      </c>
      <c r="C271" s="244">
        <v>0</v>
      </c>
      <c r="D271" s="244"/>
      <c r="E271" s="293">
        <f t="shared" si="4"/>
        <v>0</v>
      </c>
    </row>
    <row r="272" spans="1:5">
      <c r="A272" s="243">
        <v>2020899</v>
      </c>
      <c r="B272" s="243" t="s">
        <v>232</v>
      </c>
      <c r="C272" s="244">
        <v>0</v>
      </c>
      <c r="D272" s="244"/>
      <c r="E272" s="293">
        <f t="shared" si="4"/>
        <v>0</v>
      </c>
    </row>
    <row r="273" spans="1:5">
      <c r="A273" s="241">
        <v>20299</v>
      </c>
      <c r="B273" s="241" t="s">
        <v>233</v>
      </c>
      <c r="C273" s="242">
        <f t="shared" ref="C273:C278" si="5">SUM(C274)</f>
        <v>0</v>
      </c>
      <c r="D273" s="242">
        <f t="shared" ref="D273:D278" si="6">SUM(D274)</f>
        <v>0</v>
      </c>
      <c r="E273" s="292">
        <f t="shared" si="4"/>
        <v>0</v>
      </c>
    </row>
    <row r="274" spans="1:5">
      <c r="A274" s="243">
        <v>2029999</v>
      </c>
      <c r="B274" s="243" t="s">
        <v>234</v>
      </c>
      <c r="C274" s="244">
        <v>0</v>
      </c>
      <c r="D274" s="244"/>
      <c r="E274" s="293">
        <f t="shared" si="4"/>
        <v>0</v>
      </c>
    </row>
    <row r="275" spans="1:5">
      <c r="A275" s="239">
        <v>203</v>
      </c>
      <c r="B275" s="239" t="s">
        <v>235</v>
      </c>
      <c r="C275" s="240">
        <f>C276+C278+C280+C282+C292</f>
        <v>19</v>
      </c>
      <c r="D275" s="240">
        <f>D276+D278+D280+D282+D292</f>
        <v>130</v>
      </c>
      <c r="E275" s="291">
        <f>IFERROR(D275/C275,)</f>
        <v>6.84210526315789</v>
      </c>
    </row>
    <row r="276" spans="1:5">
      <c r="A276" s="241">
        <v>20301</v>
      </c>
      <c r="B276" s="241" t="s">
        <v>236</v>
      </c>
      <c r="C276" s="242">
        <f t="shared" si="5"/>
        <v>0</v>
      </c>
      <c r="D276" s="242">
        <f t="shared" si="6"/>
        <v>0</v>
      </c>
      <c r="E276" s="292">
        <f t="shared" ref="E276:E293" si="7">IFERROR(D276/C276,0)</f>
        <v>0</v>
      </c>
    </row>
    <row r="277" spans="1:5">
      <c r="A277" s="243">
        <v>2030101</v>
      </c>
      <c r="B277" s="243" t="s">
        <v>237</v>
      </c>
      <c r="C277" s="244">
        <v>0</v>
      </c>
      <c r="D277" s="244"/>
      <c r="E277" s="293">
        <f t="shared" si="7"/>
        <v>0</v>
      </c>
    </row>
    <row r="278" spans="1:5">
      <c r="A278" s="241">
        <v>20304</v>
      </c>
      <c r="B278" s="241" t="s">
        <v>238</v>
      </c>
      <c r="C278" s="242">
        <f t="shared" si="5"/>
        <v>0</v>
      </c>
      <c r="D278" s="242">
        <f t="shared" si="6"/>
        <v>0</v>
      </c>
      <c r="E278" s="292">
        <f t="shared" si="7"/>
        <v>0</v>
      </c>
    </row>
    <row r="279" spans="1:5">
      <c r="A279" s="243">
        <v>2030401</v>
      </c>
      <c r="B279" s="243" t="s">
        <v>239</v>
      </c>
      <c r="C279" s="244">
        <v>0</v>
      </c>
      <c r="D279" s="244"/>
      <c r="E279" s="293">
        <f t="shared" si="7"/>
        <v>0</v>
      </c>
    </row>
    <row r="280" spans="1:5">
      <c r="A280" s="241">
        <v>20305</v>
      </c>
      <c r="B280" s="241" t="s">
        <v>240</v>
      </c>
      <c r="C280" s="242">
        <f>SUM(C281)</f>
        <v>0</v>
      </c>
      <c r="D280" s="242">
        <f>SUM(D281)</f>
        <v>0</v>
      </c>
      <c r="E280" s="292">
        <f t="shared" si="7"/>
        <v>0</v>
      </c>
    </row>
    <row r="281" spans="1:5">
      <c r="A281" s="243">
        <v>2030501</v>
      </c>
      <c r="B281" s="243" t="s">
        <v>241</v>
      </c>
      <c r="C281" s="244">
        <v>0</v>
      </c>
      <c r="D281" s="244"/>
      <c r="E281" s="293">
        <f t="shared" si="7"/>
        <v>0</v>
      </c>
    </row>
    <row r="282" spans="1:5">
      <c r="A282" s="241">
        <v>20306</v>
      </c>
      <c r="B282" s="241" t="s">
        <v>242</v>
      </c>
      <c r="C282" s="242">
        <f>SUM(C283:C291)</f>
        <v>19</v>
      </c>
      <c r="D282" s="242">
        <f>SUM(D283:D291)</f>
        <v>130</v>
      </c>
      <c r="E282" s="292">
        <f t="shared" si="7"/>
        <v>6.84210526315789</v>
      </c>
    </row>
    <row r="283" spans="1:5">
      <c r="A283" s="243">
        <v>2030601</v>
      </c>
      <c r="B283" s="243" t="s">
        <v>243</v>
      </c>
      <c r="C283" s="244">
        <v>2</v>
      </c>
      <c r="D283" s="244">
        <v>130</v>
      </c>
      <c r="E283" s="293">
        <f t="shared" si="7"/>
        <v>65</v>
      </c>
    </row>
    <row r="284" spans="1:5">
      <c r="A284" s="243">
        <v>2030602</v>
      </c>
      <c r="B284" s="243" t="s">
        <v>244</v>
      </c>
      <c r="C284" s="244">
        <v>0</v>
      </c>
      <c r="D284" s="244"/>
      <c r="E284" s="293">
        <f t="shared" si="7"/>
        <v>0</v>
      </c>
    </row>
    <row r="285" spans="1:5">
      <c r="A285" s="243">
        <v>2030603</v>
      </c>
      <c r="B285" s="243" t="s">
        <v>245</v>
      </c>
      <c r="C285" s="244">
        <v>17</v>
      </c>
      <c r="D285" s="244"/>
      <c r="E285" s="293">
        <f t="shared" si="7"/>
        <v>0</v>
      </c>
    </row>
    <row r="286" spans="1:5">
      <c r="A286" s="243">
        <v>2030604</v>
      </c>
      <c r="B286" s="243" t="s">
        <v>246</v>
      </c>
      <c r="C286" s="244">
        <v>0</v>
      </c>
      <c r="D286" s="244"/>
      <c r="E286" s="293">
        <f t="shared" si="7"/>
        <v>0</v>
      </c>
    </row>
    <row r="287" spans="1:5">
      <c r="A287" s="243">
        <v>2030605</v>
      </c>
      <c r="B287" s="243" t="s">
        <v>247</v>
      </c>
      <c r="C287" s="244">
        <v>0</v>
      </c>
      <c r="D287" s="244"/>
      <c r="E287" s="293">
        <f t="shared" si="7"/>
        <v>0</v>
      </c>
    </row>
    <row r="288" spans="1:5">
      <c r="A288" s="243">
        <v>2030606</v>
      </c>
      <c r="B288" s="243" t="s">
        <v>248</v>
      </c>
      <c r="C288" s="244">
        <v>0</v>
      </c>
      <c r="D288" s="244"/>
      <c r="E288" s="293">
        <f t="shared" si="7"/>
        <v>0</v>
      </c>
    </row>
    <row r="289" spans="1:5">
      <c r="A289" s="243">
        <v>2030607</v>
      </c>
      <c r="B289" s="243" t="s">
        <v>249</v>
      </c>
      <c r="C289" s="244">
        <v>0</v>
      </c>
      <c r="D289" s="244"/>
      <c r="E289" s="293">
        <f t="shared" si="7"/>
        <v>0</v>
      </c>
    </row>
    <row r="290" spans="1:5">
      <c r="A290" s="243">
        <v>2030608</v>
      </c>
      <c r="B290" s="243" t="s">
        <v>250</v>
      </c>
      <c r="C290" s="244">
        <v>0</v>
      </c>
      <c r="D290" s="244"/>
      <c r="E290" s="293">
        <f t="shared" si="7"/>
        <v>0</v>
      </c>
    </row>
    <row r="291" spans="1:5">
      <c r="A291" s="243">
        <v>2030699</v>
      </c>
      <c r="B291" s="243" t="s">
        <v>251</v>
      </c>
      <c r="C291" s="244">
        <v>0</v>
      </c>
      <c r="D291" s="244"/>
      <c r="E291" s="293">
        <f t="shared" si="7"/>
        <v>0</v>
      </c>
    </row>
    <row r="292" spans="1:5">
      <c r="A292" s="241">
        <v>20399</v>
      </c>
      <c r="B292" s="241" t="s">
        <v>252</v>
      </c>
      <c r="C292" s="242">
        <f>SUM(C293)</f>
        <v>0</v>
      </c>
      <c r="D292" s="242">
        <f>SUM(D293)</f>
        <v>0</v>
      </c>
      <c r="E292" s="292">
        <f t="shared" si="7"/>
        <v>0</v>
      </c>
    </row>
    <row r="293" spans="1:5">
      <c r="A293" s="243">
        <v>2039999</v>
      </c>
      <c r="B293" s="243" t="s">
        <v>253</v>
      </c>
      <c r="C293" s="244">
        <v>0</v>
      </c>
      <c r="D293" s="244"/>
      <c r="E293" s="293">
        <f t="shared" si="7"/>
        <v>0</v>
      </c>
    </row>
    <row r="294" spans="1:5">
      <c r="A294" s="239">
        <v>204</v>
      </c>
      <c r="B294" s="239" t="s">
        <v>254</v>
      </c>
      <c r="C294" s="240">
        <f>C295+C298+C309+C316+C324+C333+C347+C357+C367+C375+C381</f>
        <v>915</v>
      </c>
      <c r="D294" s="240">
        <f>D295+D298+D309+D316+D324+D333+D347+D357+D367+D375+D381</f>
        <v>905</v>
      </c>
      <c r="E294" s="291">
        <f>IFERROR(D294/C294,)</f>
        <v>0.989071038251366</v>
      </c>
    </row>
    <row r="295" spans="1:5">
      <c r="A295" s="241">
        <v>20401</v>
      </c>
      <c r="B295" s="241" t="s">
        <v>255</v>
      </c>
      <c r="C295" s="242">
        <f>SUM(C296:C297)</f>
        <v>0</v>
      </c>
      <c r="D295" s="242">
        <f>SUM(D296:D297)</f>
        <v>0</v>
      </c>
      <c r="E295" s="292">
        <f t="shared" ref="E295:E358" si="8">IFERROR(D295/C295,0)</f>
        <v>0</v>
      </c>
    </row>
    <row r="296" spans="1:5">
      <c r="A296" s="243">
        <v>2040101</v>
      </c>
      <c r="B296" s="243" t="s">
        <v>256</v>
      </c>
      <c r="C296" s="244">
        <v>0</v>
      </c>
      <c r="D296" s="244"/>
      <c r="E296" s="293">
        <f t="shared" si="8"/>
        <v>0</v>
      </c>
    </row>
    <row r="297" spans="1:5">
      <c r="A297" s="243">
        <v>2040199</v>
      </c>
      <c r="B297" s="243" t="s">
        <v>257</v>
      </c>
      <c r="C297" s="244">
        <v>0</v>
      </c>
      <c r="D297" s="244"/>
      <c r="E297" s="293">
        <f t="shared" si="8"/>
        <v>0</v>
      </c>
    </row>
    <row r="298" spans="1:5">
      <c r="A298" s="241">
        <v>20402</v>
      </c>
      <c r="B298" s="241" t="s">
        <v>258</v>
      </c>
      <c r="C298" s="242">
        <f>SUM(C299:C308)</f>
        <v>123</v>
      </c>
      <c r="D298" s="242">
        <f>SUM(D299:D308)</f>
        <v>322</v>
      </c>
      <c r="E298" s="292">
        <f t="shared" si="8"/>
        <v>2.61788617886179</v>
      </c>
    </row>
    <row r="299" spans="1:5">
      <c r="A299" s="243">
        <v>2040201</v>
      </c>
      <c r="B299" s="243" t="s">
        <v>77</v>
      </c>
      <c r="C299" s="244">
        <v>123</v>
      </c>
      <c r="D299" s="244">
        <v>225</v>
      </c>
      <c r="E299" s="293">
        <f t="shared" si="8"/>
        <v>1.82926829268293</v>
      </c>
    </row>
    <row r="300" spans="1:5">
      <c r="A300" s="243">
        <v>2040202</v>
      </c>
      <c r="B300" s="243" t="s">
        <v>78</v>
      </c>
      <c r="C300" s="244">
        <v>0</v>
      </c>
      <c r="D300" s="244"/>
      <c r="E300" s="293">
        <f t="shared" si="8"/>
        <v>0</v>
      </c>
    </row>
    <row r="301" spans="1:5">
      <c r="A301" s="243">
        <v>2040203</v>
      </c>
      <c r="B301" s="243" t="s">
        <v>79</v>
      </c>
      <c r="C301" s="244">
        <v>0</v>
      </c>
      <c r="D301" s="244"/>
      <c r="E301" s="293">
        <f t="shared" si="8"/>
        <v>0</v>
      </c>
    </row>
    <row r="302" spans="1:5">
      <c r="A302" s="243">
        <v>2040219</v>
      </c>
      <c r="B302" s="243" t="s">
        <v>118</v>
      </c>
      <c r="C302" s="244">
        <v>0</v>
      </c>
      <c r="D302" s="244"/>
      <c r="E302" s="293">
        <f t="shared" si="8"/>
        <v>0</v>
      </c>
    </row>
    <row r="303" spans="1:5">
      <c r="A303" s="243">
        <v>2040220</v>
      </c>
      <c r="B303" s="243" t="s">
        <v>259</v>
      </c>
      <c r="C303" s="244">
        <v>0</v>
      </c>
      <c r="D303" s="244"/>
      <c r="E303" s="293">
        <f t="shared" si="8"/>
        <v>0</v>
      </c>
    </row>
    <row r="304" spans="1:5">
      <c r="A304" s="243">
        <v>2040221</v>
      </c>
      <c r="B304" s="243" t="s">
        <v>260</v>
      </c>
      <c r="C304" s="244">
        <v>0</v>
      </c>
      <c r="D304" s="244"/>
      <c r="E304" s="293">
        <f t="shared" si="8"/>
        <v>0</v>
      </c>
    </row>
    <row r="305" spans="1:5">
      <c r="A305" s="243">
        <v>2040222</v>
      </c>
      <c r="B305" s="243" t="s">
        <v>261</v>
      </c>
      <c r="C305" s="244">
        <v>0</v>
      </c>
      <c r="D305" s="244"/>
      <c r="E305" s="293">
        <f t="shared" si="8"/>
        <v>0</v>
      </c>
    </row>
    <row r="306" spans="1:5">
      <c r="A306" s="243">
        <v>2040223</v>
      </c>
      <c r="B306" s="243" t="s">
        <v>262</v>
      </c>
      <c r="C306" s="244">
        <v>0</v>
      </c>
      <c r="D306" s="244"/>
      <c r="E306" s="293">
        <f t="shared" si="8"/>
        <v>0</v>
      </c>
    </row>
    <row r="307" spans="1:5">
      <c r="A307" s="243">
        <v>2040250</v>
      </c>
      <c r="B307" s="243" t="s">
        <v>86</v>
      </c>
      <c r="C307" s="244">
        <v>0</v>
      </c>
      <c r="D307" s="244"/>
      <c r="E307" s="293">
        <f t="shared" si="8"/>
        <v>0</v>
      </c>
    </row>
    <row r="308" spans="1:5">
      <c r="A308" s="243">
        <v>2040299</v>
      </c>
      <c r="B308" s="243" t="s">
        <v>263</v>
      </c>
      <c r="C308" s="244">
        <v>0</v>
      </c>
      <c r="D308" s="244">
        <v>97</v>
      </c>
      <c r="E308" s="293">
        <f t="shared" si="8"/>
        <v>0</v>
      </c>
    </row>
    <row r="309" spans="1:5">
      <c r="A309" s="241">
        <v>20403</v>
      </c>
      <c r="B309" s="241" t="s">
        <v>264</v>
      </c>
      <c r="C309" s="242">
        <f>SUM(C310:C315)</f>
        <v>0</v>
      </c>
      <c r="D309" s="242">
        <f>SUM(D310:D315)</f>
        <v>0</v>
      </c>
      <c r="E309" s="292">
        <f t="shared" si="8"/>
        <v>0</v>
      </c>
    </row>
    <row r="310" spans="1:5">
      <c r="A310" s="243">
        <v>2040301</v>
      </c>
      <c r="B310" s="243" t="s">
        <v>77</v>
      </c>
      <c r="C310" s="244">
        <v>0</v>
      </c>
      <c r="D310" s="244"/>
      <c r="E310" s="293">
        <f t="shared" si="8"/>
        <v>0</v>
      </c>
    </row>
    <row r="311" spans="1:5">
      <c r="A311" s="243">
        <v>2040302</v>
      </c>
      <c r="B311" s="243" t="s">
        <v>78</v>
      </c>
      <c r="C311" s="244">
        <v>0</v>
      </c>
      <c r="D311" s="244"/>
      <c r="E311" s="293">
        <f t="shared" si="8"/>
        <v>0</v>
      </c>
    </row>
    <row r="312" spans="1:5">
      <c r="A312" s="243">
        <v>2040303</v>
      </c>
      <c r="B312" s="243" t="s">
        <v>79</v>
      </c>
      <c r="C312" s="244">
        <v>0</v>
      </c>
      <c r="D312" s="244"/>
      <c r="E312" s="293">
        <f t="shared" si="8"/>
        <v>0</v>
      </c>
    </row>
    <row r="313" spans="1:5">
      <c r="A313" s="243">
        <v>2040304</v>
      </c>
      <c r="B313" s="243" t="s">
        <v>265</v>
      </c>
      <c r="C313" s="244">
        <v>0</v>
      </c>
      <c r="D313" s="244"/>
      <c r="E313" s="293">
        <f t="shared" si="8"/>
        <v>0</v>
      </c>
    </row>
    <row r="314" spans="1:5">
      <c r="A314" s="243">
        <v>2040350</v>
      </c>
      <c r="B314" s="243" t="s">
        <v>86</v>
      </c>
      <c r="C314" s="244">
        <v>0</v>
      </c>
      <c r="D314" s="244"/>
      <c r="E314" s="293">
        <f t="shared" si="8"/>
        <v>0</v>
      </c>
    </row>
    <row r="315" spans="1:5">
      <c r="A315" s="243">
        <v>2040399</v>
      </c>
      <c r="B315" s="243" t="s">
        <v>266</v>
      </c>
      <c r="C315" s="244">
        <v>0</v>
      </c>
      <c r="D315" s="244"/>
      <c r="E315" s="293">
        <f t="shared" si="8"/>
        <v>0</v>
      </c>
    </row>
    <row r="316" spans="1:5">
      <c r="A316" s="241">
        <v>20404</v>
      </c>
      <c r="B316" s="241" t="s">
        <v>267</v>
      </c>
      <c r="C316" s="242">
        <f>SUM(C317:C323)</f>
        <v>0</v>
      </c>
      <c r="D316" s="242">
        <f>SUM(D317:D323)</f>
        <v>43</v>
      </c>
      <c r="E316" s="292">
        <f t="shared" si="8"/>
        <v>0</v>
      </c>
    </row>
    <row r="317" spans="1:5">
      <c r="A317" s="243">
        <v>2040401</v>
      </c>
      <c r="B317" s="243" t="s">
        <v>77</v>
      </c>
      <c r="C317" s="244">
        <v>0</v>
      </c>
      <c r="D317" s="244">
        <v>43</v>
      </c>
      <c r="E317" s="293">
        <f t="shared" si="8"/>
        <v>0</v>
      </c>
    </row>
    <row r="318" spans="1:5">
      <c r="A318" s="243">
        <v>2040402</v>
      </c>
      <c r="B318" s="243" t="s">
        <v>78</v>
      </c>
      <c r="C318" s="244">
        <v>0</v>
      </c>
      <c r="D318" s="244"/>
      <c r="E318" s="293">
        <f t="shared" si="8"/>
        <v>0</v>
      </c>
    </row>
    <row r="319" spans="1:5">
      <c r="A319" s="243">
        <v>2040403</v>
      </c>
      <c r="B319" s="243" t="s">
        <v>79</v>
      </c>
      <c r="C319" s="244">
        <v>0</v>
      </c>
      <c r="D319" s="244"/>
      <c r="E319" s="293">
        <f t="shared" si="8"/>
        <v>0</v>
      </c>
    </row>
    <row r="320" spans="1:5">
      <c r="A320" s="243">
        <v>2040409</v>
      </c>
      <c r="B320" s="243" t="s">
        <v>268</v>
      </c>
      <c r="C320" s="244">
        <v>0</v>
      </c>
      <c r="D320" s="244"/>
      <c r="E320" s="293">
        <f t="shared" si="8"/>
        <v>0</v>
      </c>
    </row>
    <row r="321" spans="1:5">
      <c r="A321" s="243">
        <v>2040410</v>
      </c>
      <c r="B321" s="243" t="s">
        <v>269</v>
      </c>
      <c r="C321" s="244">
        <v>0</v>
      </c>
      <c r="D321" s="244"/>
      <c r="E321" s="293">
        <f t="shared" si="8"/>
        <v>0</v>
      </c>
    </row>
    <row r="322" spans="1:5">
      <c r="A322" s="243">
        <v>2040450</v>
      </c>
      <c r="B322" s="243" t="s">
        <v>86</v>
      </c>
      <c r="C322" s="244">
        <v>0</v>
      </c>
      <c r="D322" s="244"/>
      <c r="E322" s="293">
        <f t="shared" si="8"/>
        <v>0</v>
      </c>
    </row>
    <row r="323" spans="1:5">
      <c r="A323" s="243">
        <v>2040499</v>
      </c>
      <c r="B323" s="243" t="s">
        <v>270</v>
      </c>
      <c r="C323" s="244">
        <v>0</v>
      </c>
      <c r="D323" s="244"/>
      <c r="E323" s="293">
        <f t="shared" si="8"/>
        <v>0</v>
      </c>
    </row>
    <row r="324" spans="1:5">
      <c r="A324" s="241">
        <v>20405</v>
      </c>
      <c r="B324" s="241" t="s">
        <v>271</v>
      </c>
      <c r="C324" s="242">
        <f>SUM(C325:C332)</f>
        <v>205</v>
      </c>
      <c r="D324" s="242">
        <f>SUM(D325:D332)</f>
        <v>205</v>
      </c>
      <c r="E324" s="292">
        <f t="shared" si="8"/>
        <v>1</v>
      </c>
    </row>
    <row r="325" spans="1:5">
      <c r="A325" s="243">
        <v>2040501</v>
      </c>
      <c r="B325" s="243" t="s">
        <v>77</v>
      </c>
      <c r="C325" s="244">
        <v>205</v>
      </c>
      <c r="D325" s="244">
        <v>205</v>
      </c>
      <c r="E325" s="293">
        <f t="shared" si="8"/>
        <v>1</v>
      </c>
    </row>
    <row r="326" spans="1:5">
      <c r="A326" s="243">
        <v>2040502</v>
      </c>
      <c r="B326" s="243" t="s">
        <v>78</v>
      </c>
      <c r="C326" s="244">
        <v>0</v>
      </c>
      <c r="D326" s="244"/>
      <c r="E326" s="293">
        <f t="shared" si="8"/>
        <v>0</v>
      </c>
    </row>
    <row r="327" spans="1:5">
      <c r="A327" s="243">
        <v>2040503</v>
      </c>
      <c r="B327" s="243" t="s">
        <v>79</v>
      </c>
      <c r="C327" s="244">
        <v>0</v>
      </c>
      <c r="D327" s="244"/>
      <c r="E327" s="293">
        <f t="shared" si="8"/>
        <v>0</v>
      </c>
    </row>
    <row r="328" spans="1:5">
      <c r="A328" s="243">
        <v>2040504</v>
      </c>
      <c r="B328" s="243" t="s">
        <v>272</v>
      </c>
      <c r="C328" s="244">
        <v>0</v>
      </c>
      <c r="D328" s="244"/>
      <c r="E328" s="293">
        <f t="shared" si="8"/>
        <v>0</v>
      </c>
    </row>
    <row r="329" spans="1:5">
      <c r="A329" s="243">
        <v>2040505</v>
      </c>
      <c r="B329" s="243" t="s">
        <v>273</v>
      </c>
      <c r="C329" s="244">
        <v>0</v>
      </c>
      <c r="D329" s="244"/>
      <c r="E329" s="293">
        <f t="shared" si="8"/>
        <v>0</v>
      </c>
    </row>
    <row r="330" spans="1:5">
      <c r="A330" s="243">
        <v>2040506</v>
      </c>
      <c r="B330" s="243" t="s">
        <v>274</v>
      </c>
      <c r="C330" s="244">
        <v>0</v>
      </c>
      <c r="D330" s="244"/>
      <c r="E330" s="293">
        <f t="shared" si="8"/>
        <v>0</v>
      </c>
    </row>
    <row r="331" spans="1:5">
      <c r="A331" s="243">
        <v>2040550</v>
      </c>
      <c r="B331" s="243" t="s">
        <v>86</v>
      </c>
      <c r="C331" s="244">
        <v>0</v>
      </c>
      <c r="D331" s="244"/>
      <c r="E331" s="293">
        <f t="shared" si="8"/>
        <v>0</v>
      </c>
    </row>
    <row r="332" spans="1:5">
      <c r="A332" s="243">
        <v>2040599</v>
      </c>
      <c r="B332" s="243" t="s">
        <v>275</v>
      </c>
      <c r="C332" s="244">
        <v>0</v>
      </c>
      <c r="D332" s="244"/>
      <c r="E332" s="293">
        <f t="shared" si="8"/>
        <v>0</v>
      </c>
    </row>
    <row r="333" spans="1:5">
      <c r="A333" s="241">
        <v>20406</v>
      </c>
      <c r="B333" s="241" t="s">
        <v>276</v>
      </c>
      <c r="C333" s="242">
        <f>SUM(C334:C346)</f>
        <v>450</v>
      </c>
      <c r="D333" s="242">
        <f>SUM(D334:D346)</f>
        <v>249</v>
      </c>
      <c r="E333" s="292">
        <f t="shared" si="8"/>
        <v>0.553333333333333</v>
      </c>
    </row>
    <row r="334" spans="1:5">
      <c r="A334" s="243">
        <v>2040601</v>
      </c>
      <c r="B334" s="243" t="s">
        <v>77</v>
      </c>
      <c r="C334" s="244">
        <v>365</v>
      </c>
      <c r="D334" s="244">
        <v>200</v>
      </c>
      <c r="E334" s="293">
        <f t="shared" si="8"/>
        <v>0.547945205479452</v>
      </c>
    </row>
    <row r="335" spans="1:5">
      <c r="A335" s="243">
        <v>2040602</v>
      </c>
      <c r="B335" s="243" t="s">
        <v>78</v>
      </c>
      <c r="C335" s="244">
        <v>23</v>
      </c>
      <c r="D335" s="244">
        <v>13</v>
      </c>
      <c r="E335" s="293">
        <f t="shared" si="8"/>
        <v>0.565217391304348</v>
      </c>
    </row>
    <row r="336" spans="1:5">
      <c r="A336" s="243">
        <v>2040603</v>
      </c>
      <c r="B336" s="243" t="s">
        <v>79</v>
      </c>
      <c r="C336" s="244">
        <v>0</v>
      </c>
      <c r="D336" s="244"/>
      <c r="E336" s="293">
        <f t="shared" si="8"/>
        <v>0</v>
      </c>
    </row>
    <row r="337" spans="1:5">
      <c r="A337" s="243">
        <v>2040604</v>
      </c>
      <c r="B337" s="243" t="s">
        <v>277</v>
      </c>
      <c r="C337" s="244">
        <v>9</v>
      </c>
      <c r="D337" s="244"/>
      <c r="E337" s="293">
        <f t="shared" si="8"/>
        <v>0</v>
      </c>
    </row>
    <row r="338" spans="1:5">
      <c r="A338" s="243">
        <v>2040605</v>
      </c>
      <c r="B338" s="243" t="s">
        <v>278</v>
      </c>
      <c r="C338" s="244">
        <v>5</v>
      </c>
      <c r="D338" s="244">
        <v>7</v>
      </c>
      <c r="E338" s="293">
        <f t="shared" si="8"/>
        <v>1.4</v>
      </c>
    </row>
    <row r="339" spans="1:5">
      <c r="A339" s="243">
        <v>2040606</v>
      </c>
      <c r="B339" s="243" t="s">
        <v>279</v>
      </c>
      <c r="C339" s="244">
        <v>0</v>
      </c>
      <c r="D339" s="244"/>
      <c r="E339" s="293">
        <f t="shared" si="8"/>
        <v>0</v>
      </c>
    </row>
    <row r="340" spans="1:5">
      <c r="A340" s="243">
        <v>2040607</v>
      </c>
      <c r="B340" s="243" t="s">
        <v>280</v>
      </c>
      <c r="C340" s="244">
        <v>5</v>
      </c>
      <c r="D340" s="244"/>
      <c r="E340" s="293">
        <f t="shared" si="8"/>
        <v>0</v>
      </c>
    </row>
    <row r="341" spans="1:5">
      <c r="A341" s="243">
        <v>2040608</v>
      </c>
      <c r="B341" s="243" t="s">
        <v>281</v>
      </c>
      <c r="C341" s="244">
        <v>0</v>
      </c>
      <c r="D341" s="244"/>
      <c r="E341" s="293">
        <f t="shared" si="8"/>
        <v>0</v>
      </c>
    </row>
    <row r="342" spans="1:5">
      <c r="A342" s="243">
        <v>2040610</v>
      </c>
      <c r="B342" s="243" t="s">
        <v>282</v>
      </c>
      <c r="C342" s="244">
        <v>18</v>
      </c>
      <c r="D342" s="244"/>
      <c r="E342" s="293">
        <f t="shared" si="8"/>
        <v>0</v>
      </c>
    </row>
    <row r="343" spans="1:5">
      <c r="A343" s="243">
        <v>2040612</v>
      </c>
      <c r="B343" s="243" t="s">
        <v>283</v>
      </c>
      <c r="C343" s="244">
        <v>0</v>
      </c>
      <c r="D343" s="244"/>
      <c r="E343" s="293">
        <f t="shared" si="8"/>
        <v>0</v>
      </c>
    </row>
    <row r="344" spans="1:5">
      <c r="A344" s="243">
        <v>2040613</v>
      </c>
      <c r="B344" s="243" t="s">
        <v>118</v>
      </c>
      <c r="C344" s="244">
        <v>0</v>
      </c>
      <c r="D344" s="244"/>
      <c r="E344" s="293">
        <f t="shared" si="8"/>
        <v>0</v>
      </c>
    </row>
    <row r="345" spans="1:5">
      <c r="A345" s="243">
        <v>2040650</v>
      </c>
      <c r="B345" s="243" t="s">
        <v>86</v>
      </c>
      <c r="C345" s="244">
        <v>0</v>
      </c>
      <c r="D345" s="244"/>
      <c r="E345" s="293">
        <f t="shared" si="8"/>
        <v>0</v>
      </c>
    </row>
    <row r="346" spans="1:5">
      <c r="A346" s="243">
        <v>2040699</v>
      </c>
      <c r="B346" s="243" t="s">
        <v>284</v>
      </c>
      <c r="C346" s="244">
        <v>25</v>
      </c>
      <c r="D346" s="244">
        <v>29</v>
      </c>
      <c r="E346" s="293">
        <f t="shared" si="8"/>
        <v>1.16</v>
      </c>
    </row>
    <row r="347" spans="1:5">
      <c r="A347" s="241">
        <v>20407</v>
      </c>
      <c r="B347" s="241" t="s">
        <v>285</v>
      </c>
      <c r="C347" s="242">
        <f>SUM(C348:C356)</f>
        <v>0</v>
      </c>
      <c r="D347" s="242">
        <f>SUM(D348:D356)</f>
        <v>0</v>
      </c>
      <c r="E347" s="292">
        <f t="shared" si="8"/>
        <v>0</v>
      </c>
    </row>
    <row r="348" spans="1:5">
      <c r="A348" s="243">
        <v>2040701</v>
      </c>
      <c r="B348" s="243" t="s">
        <v>77</v>
      </c>
      <c r="C348" s="244">
        <v>0</v>
      </c>
      <c r="D348" s="244"/>
      <c r="E348" s="293">
        <f t="shared" si="8"/>
        <v>0</v>
      </c>
    </row>
    <row r="349" spans="1:5">
      <c r="A349" s="243">
        <v>2040702</v>
      </c>
      <c r="B349" s="243" t="s">
        <v>78</v>
      </c>
      <c r="C349" s="244">
        <v>0</v>
      </c>
      <c r="D349" s="244"/>
      <c r="E349" s="293">
        <f t="shared" si="8"/>
        <v>0</v>
      </c>
    </row>
    <row r="350" spans="1:5">
      <c r="A350" s="243">
        <v>2040703</v>
      </c>
      <c r="B350" s="243" t="s">
        <v>79</v>
      </c>
      <c r="C350" s="244">
        <v>0</v>
      </c>
      <c r="D350" s="244"/>
      <c r="E350" s="293">
        <f t="shared" si="8"/>
        <v>0</v>
      </c>
    </row>
    <row r="351" spans="1:5">
      <c r="A351" s="243">
        <v>2040704</v>
      </c>
      <c r="B351" s="243" t="s">
        <v>286</v>
      </c>
      <c r="C351" s="244">
        <v>0</v>
      </c>
      <c r="D351" s="244"/>
      <c r="E351" s="293">
        <f t="shared" si="8"/>
        <v>0</v>
      </c>
    </row>
    <row r="352" spans="1:5">
      <c r="A352" s="243">
        <v>2040705</v>
      </c>
      <c r="B352" s="243" t="s">
        <v>287</v>
      </c>
      <c r="C352" s="244">
        <v>0</v>
      </c>
      <c r="D352" s="244"/>
      <c r="E352" s="293">
        <f t="shared" si="8"/>
        <v>0</v>
      </c>
    </row>
    <row r="353" spans="1:5">
      <c r="A353" s="243">
        <v>2040706</v>
      </c>
      <c r="B353" s="243" t="s">
        <v>288</v>
      </c>
      <c r="C353" s="244">
        <v>0</v>
      </c>
      <c r="D353" s="244"/>
      <c r="E353" s="293">
        <f t="shared" si="8"/>
        <v>0</v>
      </c>
    </row>
    <row r="354" spans="1:5">
      <c r="A354" s="243">
        <v>2040707</v>
      </c>
      <c r="B354" s="243" t="s">
        <v>118</v>
      </c>
      <c r="C354" s="244">
        <v>0</v>
      </c>
      <c r="D354" s="244"/>
      <c r="E354" s="293">
        <f t="shared" si="8"/>
        <v>0</v>
      </c>
    </row>
    <row r="355" spans="1:5">
      <c r="A355" s="243">
        <v>2040750</v>
      </c>
      <c r="B355" s="243" t="s">
        <v>86</v>
      </c>
      <c r="C355" s="244">
        <v>0</v>
      </c>
      <c r="D355" s="244"/>
      <c r="E355" s="293">
        <f t="shared" si="8"/>
        <v>0</v>
      </c>
    </row>
    <row r="356" spans="1:5">
      <c r="A356" s="243">
        <v>2040799</v>
      </c>
      <c r="B356" s="243" t="s">
        <v>289</v>
      </c>
      <c r="C356" s="244">
        <v>0</v>
      </c>
      <c r="D356" s="244"/>
      <c r="E356" s="293">
        <f t="shared" si="8"/>
        <v>0</v>
      </c>
    </row>
    <row r="357" spans="1:5">
      <c r="A357" s="241">
        <v>20408</v>
      </c>
      <c r="B357" s="241" t="s">
        <v>290</v>
      </c>
      <c r="C357" s="242">
        <f>SUM(C358:C366)</f>
        <v>0</v>
      </c>
      <c r="D357" s="242">
        <f>SUM(D358:D366)</f>
        <v>0</v>
      </c>
      <c r="E357" s="292">
        <f t="shared" si="8"/>
        <v>0</v>
      </c>
    </row>
    <row r="358" spans="1:5">
      <c r="A358" s="243">
        <v>2040801</v>
      </c>
      <c r="B358" s="243" t="s">
        <v>77</v>
      </c>
      <c r="C358" s="244">
        <v>0</v>
      </c>
      <c r="D358" s="244"/>
      <c r="E358" s="293">
        <f t="shared" si="8"/>
        <v>0</v>
      </c>
    </row>
    <row r="359" spans="1:5">
      <c r="A359" s="243">
        <v>2040802</v>
      </c>
      <c r="B359" s="243" t="s">
        <v>78</v>
      </c>
      <c r="C359" s="244">
        <v>0</v>
      </c>
      <c r="D359" s="244"/>
      <c r="E359" s="293">
        <f t="shared" ref="E359:E383" si="9">IFERROR(D359/C359,0)</f>
        <v>0</v>
      </c>
    </row>
    <row r="360" spans="1:5">
      <c r="A360" s="243">
        <v>2040803</v>
      </c>
      <c r="B360" s="243" t="s">
        <v>79</v>
      </c>
      <c r="C360" s="244">
        <v>0</v>
      </c>
      <c r="D360" s="244"/>
      <c r="E360" s="293">
        <f t="shared" si="9"/>
        <v>0</v>
      </c>
    </row>
    <row r="361" spans="1:5">
      <c r="A361" s="243">
        <v>2040804</v>
      </c>
      <c r="B361" s="243" t="s">
        <v>291</v>
      </c>
      <c r="C361" s="244">
        <v>0</v>
      </c>
      <c r="D361" s="244"/>
      <c r="E361" s="293">
        <f t="shared" si="9"/>
        <v>0</v>
      </c>
    </row>
    <row r="362" spans="1:5">
      <c r="A362" s="243">
        <v>2040805</v>
      </c>
      <c r="B362" s="243" t="s">
        <v>292</v>
      </c>
      <c r="C362" s="244">
        <v>0</v>
      </c>
      <c r="D362" s="244"/>
      <c r="E362" s="293">
        <f t="shared" si="9"/>
        <v>0</v>
      </c>
    </row>
    <row r="363" spans="1:5">
      <c r="A363" s="243">
        <v>2040806</v>
      </c>
      <c r="B363" s="243" t="s">
        <v>293</v>
      </c>
      <c r="C363" s="244">
        <v>0</v>
      </c>
      <c r="D363" s="244"/>
      <c r="E363" s="293">
        <f t="shared" si="9"/>
        <v>0</v>
      </c>
    </row>
    <row r="364" spans="1:5">
      <c r="A364" s="243">
        <v>2040807</v>
      </c>
      <c r="B364" s="243" t="s">
        <v>118</v>
      </c>
      <c r="C364" s="244">
        <v>0</v>
      </c>
      <c r="D364" s="244"/>
      <c r="E364" s="293">
        <f t="shared" si="9"/>
        <v>0</v>
      </c>
    </row>
    <row r="365" spans="1:5">
      <c r="A365" s="243">
        <v>2040850</v>
      </c>
      <c r="B365" s="243" t="s">
        <v>86</v>
      </c>
      <c r="C365" s="244">
        <v>0</v>
      </c>
      <c r="D365" s="244"/>
      <c r="E365" s="293">
        <f t="shared" si="9"/>
        <v>0</v>
      </c>
    </row>
    <row r="366" spans="1:5">
      <c r="A366" s="243">
        <v>2040899</v>
      </c>
      <c r="B366" s="243" t="s">
        <v>294</v>
      </c>
      <c r="C366" s="244">
        <v>0</v>
      </c>
      <c r="D366" s="244"/>
      <c r="E366" s="293">
        <f t="shared" si="9"/>
        <v>0</v>
      </c>
    </row>
    <row r="367" spans="1:5">
      <c r="A367" s="241">
        <v>20409</v>
      </c>
      <c r="B367" s="241" t="s">
        <v>295</v>
      </c>
      <c r="C367" s="242">
        <f>SUM(C368:C374)</f>
        <v>0</v>
      </c>
      <c r="D367" s="242">
        <f>SUM(D368:D374)</f>
        <v>0</v>
      </c>
      <c r="E367" s="292">
        <f t="shared" si="9"/>
        <v>0</v>
      </c>
    </row>
    <row r="368" spans="1:5">
      <c r="A368" s="243">
        <v>2040901</v>
      </c>
      <c r="B368" s="243" t="s">
        <v>77</v>
      </c>
      <c r="C368" s="244">
        <v>0</v>
      </c>
      <c r="D368" s="244"/>
      <c r="E368" s="293">
        <f t="shared" si="9"/>
        <v>0</v>
      </c>
    </row>
    <row r="369" spans="1:5">
      <c r="A369" s="243">
        <v>2040902</v>
      </c>
      <c r="B369" s="243" t="s">
        <v>78</v>
      </c>
      <c r="C369" s="244">
        <v>0</v>
      </c>
      <c r="D369" s="244"/>
      <c r="E369" s="293">
        <f t="shared" si="9"/>
        <v>0</v>
      </c>
    </row>
    <row r="370" spans="1:5">
      <c r="A370" s="243">
        <v>2040903</v>
      </c>
      <c r="B370" s="243" t="s">
        <v>79</v>
      </c>
      <c r="C370" s="244">
        <v>0</v>
      </c>
      <c r="D370" s="244"/>
      <c r="E370" s="293">
        <f t="shared" si="9"/>
        <v>0</v>
      </c>
    </row>
    <row r="371" spans="1:5">
      <c r="A371" s="243">
        <v>2040904</v>
      </c>
      <c r="B371" s="243" t="s">
        <v>296</v>
      </c>
      <c r="C371" s="244">
        <v>0</v>
      </c>
      <c r="D371" s="244"/>
      <c r="E371" s="293">
        <f t="shared" si="9"/>
        <v>0</v>
      </c>
    </row>
    <row r="372" spans="1:5">
      <c r="A372" s="243">
        <v>2040905</v>
      </c>
      <c r="B372" s="243" t="s">
        <v>297</v>
      </c>
      <c r="C372" s="244">
        <v>0</v>
      </c>
      <c r="D372" s="244"/>
      <c r="E372" s="293">
        <f t="shared" si="9"/>
        <v>0</v>
      </c>
    </row>
    <row r="373" spans="1:5">
      <c r="A373" s="243">
        <v>2040950</v>
      </c>
      <c r="B373" s="243" t="s">
        <v>86</v>
      </c>
      <c r="C373" s="244">
        <v>0</v>
      </c>
      <c r="D373" s="244"/>
      <c r="E373" s="293">
        <f t="shared" si="9"/>
        <v>0</v>
      </c>
    </row>
    <row r="374" spans="1:5">
      <c r="A374" s="243">
        <v>2040999</v>
      </c>
      <c r="B374" s="243" t="s">
        <v>298</v>
      </c>
      <c r="C374" s="244">
        <v>0</v>
      </c>
      <c r="D374" s="244"/>
      <c r="E374" s="293">
        <f t="shared" si="9"/>
        <v>0</v>
      </c>
    </row>
    <row r="375" spans="1:5">
      <c r="A375" s="241">
        <v>20410</v>
      </c>
      <c r="B375" s="241" t="s">
        <v>299</v>
      </c>
      <c r="C375" s="242">
        <f>SUM(C376:C380)</f>
        <v>0</v>
      </c>
      <c r="D375" s="242">
        <f>SUM(D376:D380)</f>
        <v>0</v>
      </c>
      <c r="E375" s="292">
        <f t="shared" si="9"/>
        <v>0</v>
      </c>
    </row>
    <row r="376" spans="1:5">
      <c r="A376" s="243">
        <v>2041001</v>
      </c>
      <c r="B376" s="243" t="s">
        <v>77</v>
      </c>
      <c r="C376" s="244">
        <v>0</v>
      </c>
      <c r="D376" s="244"/>
      <c r="E376" s="293">
        <f t="shared" si="9"/>
        <v>0</v>
      </c>
    </row>
    <row r="377" spans="1:5">
      <c r="A377" s="243">
        <v>2041002</v>
      </c>
      <c r="B377" s="243" t="s">
        <v>78</v>
      </c>
      <c r="C377" s="244">
        <v>0</v>
      </c>
      <c r="D377" s="244"/>
      <c r="E377" s="293">
        <f t="shared" si="9"/>
        <v>0</v>
      </c>
    </row>
    <row r="378" spans="1:5">
      <c r="A378" s="243">
        <v>2041006</v>
      </c>
      <c r="B378" s="243" t="s">
        <v>118</v>
      </c>
      <c r="C378" s="244">
        <v>0</v>
      </c>
      <c r="D378" s="244"/>
      <c r="E378" s="293">
        <f t="shared" si="9"/>
        <v>0</v>
      </c>
    </row>
    <row r="379" spans="1:5">
      <c r="A379" s="243">
        <v>2041007</v>
      </c>
      <c r="B379" s="243" t="s">
        <v>300</v>
      </c>
      <c r="C379" s="244">
        <v>0</v>
      </c>
      <c r="D379" s="244"/>
      <c r="E379" s="293">
        <f t="shared" si="9"/>
        <v>0</v>
      </c>
    </row>
    <row r="380" spans="1:5">
      <c r="A380" s="243">
        <v>2041099</v>
      </c>
      <c r="B380" s="243" t="s">
        <v>301</v>
      </c>
      <c r="C380" s="244">
        <v>0</v>
      </c>
      <c r="D380" s="244"/>
      <c r="E380" s="293">
        <f t="shared" si="9"/>
        <v>0</v>
      </c>
    </row>
    <row r="381" spans="1:5">
      <c r="A381" s="241">
        <v>20499</v>
      </c>
      <c r="B381" s="241" t="s">
        <v>302</v>
      </c>
      <c r="C381" s="242">
        <f>SUM(C382:C383)</f>
        <v>137</v>
      </c>
      <c r="D381" s="242">
        <f>SUM(D382:D383)</f>
        <v>86</v>
      </c>
      <c r="E381" s="292">
        <f t="shared" si="9"/>
        <v>0.627737226277372</v>
      </c>
    </row>
    <row r="382" spans="1:5">
      <c r="A382" s="243">
        <v>2049902</v>
      </c>
      <c r="B382" s="243" t="s">
        <v>303</v>
      </c>
      <c r="C382" s="244">
        <v>0</v>
      </c>
      <c r="D382" s="244"/>
      <c r="E382" s="293">
        <f t="shared" si="9"/>
        <v>0</v>
      </c>
    </row>
    <row r="383" spans="1:5">
      <c r="A383" s="243">
        <v>2049999</v>
      </c>
      <c r="B383" s="243" t="s">
        <v>304</v>
      </c>
      <c r="C383" s="244">
        <v>137</v>
      </c>
      <c r="D383" s="244">
        <v>86</v>
      </c>
      <c r="E383" s="293">
        <f t="shared" si="9"/>
        <v>0.627737226277372</v>
      </c>
    </row>
    <row r="384" spans="1:5">
      <c r="A384" s="239">
        <v>205</v>
      </c>
      <c r="B384" s="239" t="s">
        <v>305</v>
      </c>
      <c r="C384" s="240">
        <f>C385+C390+C397+C403+C409+C413+C417+C421+C427+C434</f>
        <v>7933</v>
      </c>
      <c r="D384" s="240">
        <f>D385+D390+D397+D403+D409+D413+D417+D421+D427+D434</f>
        <v>12135</v>
      </c>
      <c r="E384" s="291">
        <f>IFERROR(D384/C384,)</f>
        <v>1.5296861212656</v>
      </c>
    </row>
    <row r="385" spans="1:5">
      <c r="A385" s="241">
        <v>20501</v>
      </c>
      <c r="B385" s="241" t="s">
        <v>306</v>
      </c>
      <c r="C385" s="242">
        <f>SUM(C386:C389)</f>
        <v>489</v>
      </c>
      <c r="D385" s="242">
        <f>SUM(D386:D389)</f>
        <v>645</v>
      </c>
      <c r="E385" s="292">
        <f t="shared" ref="E385:E435" si="10">IFERROR(D385/C385,0)</f>
        <v>1.31901840490798</v>
      </c>
    </row>
    <row r="386" spans="1:5">
      <c r="A386" s="243">
        <v>2050101</v>
      </c>
      <c r="B386" s="243" t="s">
        <v>77</v>
      </c>
      <c r="C386" s="244">
        <v>459</v>
      </c>
      <c r="D386" s="244">
        <v>615</v>
      </c>
      <c r="E386" s="293">
        <f t="shared" si="10"/>
        <v>1.33986928104575</v>
      </c>
    </row>
    <row r="387" spans="1:5">
      <c r="A387" s="243">
        <v>2050102</v>
      </c>
      <c r="B387" s="243" t="s">
        <v>78</v>
      </c>
      <c r="C387" s="244">
        <v>30</v>
      </c>
      <c r="D387" s="244">
        <v>30</v>
      </c>
      <c r="E387" s="293">
        <f t="shared" si="10"/>
        <v>1</v>
      </c>
    </row>
    <row r="388" spans="1:5">
      <c r="A388" s="243">
        <v>2050103</v>
      </c>
      <c r="B388" s="243" t="s">
        <v>79</v>
      </c>
      <c r="C388" s="244">
        <v>0</v>
      </c>
      <c r="D388" s="244"/>
      <c r="E388" s="293">
        <f t="shared" si="10"/>
        <v>0</v>
      </c>
    </row>
    <row r="389" spans="1:5">
      <c r="A389" s="243">
        <v>2050199</v>
      </c>
      <c r="B389" s="243" t="s">
        <v>307</v>
      </c>
      <c r="C389" s="244">
        <v>0</v>
      </c>
      <c r="D389" s="244"/>
      <c r="E389" s="293">
        <f t="shared" si="10"/>
        <v>0</v>
      </c>
    </row>
    <row r="390" spans="1:5">
      <c r="A390" s="241">
        <v>20502</v>
      </c>
      <c r="B390" s="241" t="s">
        <v>308</v>
      </c>
      <c r="C390" s="242">
        <f>SUM(C391:C396)</f>
        <v>6841</v>
      </c>
      <c r="D390" s="242">
        <f>SUM(D391:D396)</f>
        <v>11012</v>
      </c>
      <c r="E390" s="292">
        <f t="shared" si="10"/>
        <v>1.60970618330653</v>
      </c>
    </row>
    <row r="391" spans="1:5">
      <c r="A391" s="243">
        <v>2050201</v>
      </c>
      <c r="B391" s="243" t="s">
        <v>309</v>
      </c>
      <c r="C391" s="244">
        <v>922</v>
      </c>
      <c r="D391" s="244">
        <v>1639</v>
      </c>
      <c r="E391" s="293">
        <f t="shared" si="10"/>
        <v>1.77765726681128</v>
      </c>
    </row>
    <row r="392" spans="1:5">
      <c r="A392" s="243">
        <v>2050202</v>
      </c>
      <c r="B392" s="243" t="s">
        <v>310</v>
      </c>
      <c r="C392" s="244">
        <v>1571</v>
      </c>
      <c r="D392" s="244">
        <v>2346</v>
      </c>
      <c r="E392" s="293">
        <f t="shared" si="10"/>
        <v>1.493316359007</v>
      </c>
    </row>
    <row r="393" spans="1:5">
      <c r="A393" s="243">
        <v>2050203</v>
      </c>
      <c r="B393" s="243" t="s">
        <v>311</v>
      </c>
      <c r="C393" s="244">
        <v>2613</v>
      </c>
      <c r="D393" s="244">
        <v>3260</v>
      </c>
      <c r="E393" s="293">
        <f t="shared" si="10"/>
        <v>1.24760811327975</v>
      </c>
    </row>
    <row r="394" spans="1:5">
      <c r="A394" s="243">
        <v>2050204</v>
      </c>
      <c r="B394" s="243" t="s">
        <v>312</v>
      </c>
      <c r="C394" s="244">
        <v>1506</v>
      </c>
      <c r="D394" s="244">
        <v>1967</v>
      </c>
      <c r="E394" s="293">
        <f t="shared" si="10"/>
        <v>1.30610889774236</v>
      </c>
    </row>
    <row r="395" spans="1:5">
      <c r="A395" s="243">
        <v>2050205</v>
      </c>
      <c r="B395" s="243" t="s">
        <v>313</v>
      </c>
      <c r="C395" s="244">
        <v>0</v>
      </c>
      <c r="D395" s="244"/>
      <c r="E395" s="293">
        <f t="shared" si="10"/>
        <v>0</v>
      </c>
    </row>
    <row r="396" spans="1:5">
      <c r="A396" s="243">
        <v>2050299</v>
      </c>
      <c r="B396" s="243" t="s">
        <v>314</v>
      </c>
      <c r="C396" s="244">
        <v>229</v>
      </c>
      <c r="D396" s="244">
        <v>1800</v>
      </c>
      <c r="E396" s="293">
        <f t="shared" si="10"/>
        <v>7.86026200873362</v>
      </c>
    </row>
    <row r="397" spans="1:5">
      <c r="A397" s="241">
        <v>20503</v>
      </c>
      <c r="B397" s="241" t="s">
        <v>315</v>
      </c>
      <c r="C397" s="242">
        <f>SUM(C398:C402)</f>
        <v>178</v>
      </c>
      <c r="D397" s="242">
        <f>SUM(D398:D402)</f>
        <v>260</v>
      </c>
      <c r="E397" s="292">
        <f t="shared" si="10"/>
        <v>1.46067415730337</v>
      </c>
    </row>
    <row r="398" spans="1:5">
      <c r="A398" s="243">
        <v>2050301</v>
      </c>
      <c r="B398" s="243" t="s">
        <v>316</v>
      </c>
      <c r="C398" s="244">
        <v>128</v>
      </c>
      <c r="D398" s="244">
        <v>120</v>
      </c>
      <c r="E398" s="293">
        <f t="shared" si="10"/>
        <v>0.9375</v>
      </c>
    </row>
    <row r="399" spans="1:5">
      <c r="A399" s="243">
        <v>2050302</v>
      </c>
      <c r="B399" s="243" t="s">
        <v>317</v>
      </c>
      <c r="C399" s="244">
        <v>50</v>
      </c>
      <c r="D399" s="244">
        <v>110</v>
      </c>
      <c r="E399" s="293">
        <f t="shared" si="10"/>
        <v>2.2</v>
      </c>
    </row>
    <row r="400" spans="1:5">
      <c r="A400" s="243">
        <v>2050303</v>
      </c>
      <c r="B400" s="243" t="s">
        <v>318</v>
      </c>
      <c r="C400" s="244">
        <v>0</v>
      </c>
      <c r="D400" s="244"/>
      <c r="E400" s="293">
        <f t="shared" si="10"/>
        <v>0</v>
      </c>
    </row>
    <row r="401" spans="1:5">
      <c r="A401" s="243">
        <v>2050305</v>
      </c>
      <c r="B401" s="243" t="s">
        <v>319</v>
      </c>
      <c r="C401" s="244">
        <v>0</v>
      </c>
      <c r="D401" s="244"/>
      <c r="E401" s="293">
        <f t="shared" si="10"/>
        <v>0</v>
      </c>
    </row>
    <row r="402" spans="1:5">
      <c r="A402" s="243">
        <v>2050399</v>
      </c>
      <c r="B402" s="243" t="s">
        <v>320</v>
      </c>
      <c r="C402" s="244">
        <v>0</v>
      </c>
      <c r="D402" s="244">
        <v>30</v>
      </c>
      <c r="E402" s="293">
        <f t="shared" si="10"/>
        <v>0</v>
      </c>
    </row>
    <row r="403" spans="1:5">
      <c r="A403" s="241">
        <v>20504</v>
      </c>
      <c r="B403" s="241" t="s">
        <v>321</v>
      </c>
      <c r="C403" s="242">
        <f>SUM(C404:C408)</f>
        <v>0</v>
      </c>
      <c r="D403" s="242">
        <f>SUM(D404:D408)</f>
        <v>0</v>
      </c>
      <c r="E403" s="292">
        <f t="shared" si="10"/>
        <v>0</v>
      </c>
    </row>
    <row r="404" spans="1:5">
      <c r="A404" s="243">
        <v>2050401</v>
      </c>
      <c r="B404" s="243" t="s">
        <v>322</v>
      </c>
      <c r="C404" s="244">
        <v>0</v>
      </c>
      <c r="D404" s="244"/>
      <c r="E404" s="293">
        <f t="shared" si="10"/>
        <v>0</v>
      </c>
    </row>
    <row r="405" spans="1:5">
      <c r="A405" s="243">
        <v>2050402</v>
      </c>
      <c r="B405" s="243" t="s">
        <v>323</v>
      </c>
      <c r="C405" s="244">
        <v>0</v>
      </c>
      <c r="D405" s="244"/>
      <c r="E405" s="293">
        <f t="shared" si="10"/>
        <v>0</v>
      </c>
    </row>
    <row r="406" spans="1:5">
      <c r="A406" s="243">
        <v>2050403</v>
      </c>
      <c r="B406" s="243" t="s">
        <v>324</v>
      </c>
      <c r="C406" s="244">
        <v>0</v>
      </c>
      <c r="D406" s="244"/>
      <c r="E406" s="293">
        <f t="shared" si="10"/>
        <v>0</v>
      </c>
    </row>
    <row r="407" spans="1:5">
      <c r="A407" s="243">
        <v>2050404</v>
      </c>
      <c r="B407" s="243" t="s">
        <v>325</v>
      </c>
      <c r="C407" s="244">
        <v>0</v>
      </c>
      <c r="D407" s="244"/>
      <c r="E407" s="293">
        <f t="shared" si="10"/>
        <v>0</v>
      </c>
    </row>
    <row r="408" spans="1:5">
      <c r="A408" s="243">
        <v>2050499</v>
      </c>
      <c r="B408" s="243" t="s">
        <v>326</v>
      </c>
      <c r="C408" s="244">
        <v>0</v>
      </c>
      <c r="D408" s="244"/>
      <c r="E408" s="293">
        <f t="shared" si="10"/>
        <v>0</v>
      </c>
    </row>
    <row r="409" spans="1:5">
      <c r="A409" s="241">
        <v>20505</v>
      </c>
      <c r="B409" s="241" t="s">
        <v>327</v>
      </c>
      <c r="C409" s="242">
        <f>SUM(C410:C412)</f>
        <v>0</v>
      </c>
      <c r="D409" s="242">
        <f>SUM(D410:D412)</f>
        <v>0</v>
      </c>
      <c r="E409" s="292">
        <f t="shared" si="10"/>
        <v>0</v>
      </c>
    </row>
    <row r="410" spans="1:5">
      <c r="A410" s="243">
        <v>2050501</v>
      </c>
      <c r="B410" s="243" t="s">
        <v>328</v>
      </c>
      <c r="C410" s="244">
        <v>0</v>
      </c>
      <c r="D410" s="244"/>
      <c r="E410" s="293">
        <f t="shared" si="10"/>
        <v>0</v>
      </c>
    </row>
    <row r="411" spans="1:5">
      <c r="A411" s="243">
        <v>2050502</v>
      </c>
      <c r="B411" s="243" t="s">
        <v>329</v>
      </c>
      <c r="C411" s="244">
        <v>0</v>
      </c>
      <c r="D411" s="244"/>
      <c r="E411" s="293">
        <f t="shared" si="10"/>
        <v>0</v>
      </c>
    </row>
    <row r="412" spans="1:5">
      <c r="A412" s="243">
        <v>2050599</v>
      </c>
      <c r="B412" s="243" t="s">
        <v>330</v>
      </c>
      <c r="C412" s="244">
        <v>0</v>
      </c>
      <c r="D412" s="244"/>
      <c r="E412" s="293">
        <f t="shared" si="10"/>
        <v>0</v>
      </c>
    </row>
    <row r="413" spans="1:5">
      <c r="A413" s="241">
        <v>20506</v>
      </c>
      <c r="B413" s="241" t="s">
        <v>331</v>
      </c>
      <c r="C413" s="242">
        <f>SUM(C414:C416)</f>
        <v>0</v>
      </c>
      <c r="D413" s="242">
        <f>SUM(D414:D416)</f>
        <v>0</v>
      </c>
      <c r="E413" s="292">
        <f t="shared" si="10"/>
        <v>0</v>
      </c>
    </row>
    <row r="414" spans="1:5">
      <c r="A414" s="243">
        <v>2050601</v>
      </c>
      <c r="B414" s="243" t="s">
        <v>332</v>
      </c>
      <c r="C414" s="244">
        <v>0</v>
      </c>
      <c r="D414" s="244"/>
      <c r="E414" s="293">
        <f t="shared" si="10"/>
        <v>0</v>
      </c>
    </row>
    <row r="415" spans="1:5">
      <c r="A415" s="243">
        <v>2050602</v>
      </c>
      <c r="B415" s="243" t="s">
        <v>333</v>
      </c>
      <c r="C415" s="244">
        <v>0</v>
      </c>
      <c r="D415" s="244"/>
      <c r="E415" s="293">
        <f t="shared" si="10"/>
        <v>0</v>
      </c>
    </row>
    <row r="416" spans="1:5">
      <c r="A416" s="243">
        <v>2050699</v>
      </c>
      <c r="B416" s="243" t="s">
        <v>334</v>
      </c>
      <c r="C416" s="244">
        <v>0</v>
      </c>
      <c r="D416" s="244"/>
      <c r="E416" s="293">
        <f t="shared" si="10"/>
        <v>0</v>
      </c>
    </row>
    <row r="417" spans="1:5">
      <c r="A417" s="241">
        <v>20507</v>
      </c>
      <c r="B417" s="241" t="s">
        <v>335</v>
      </c>
      <c r="C417" s="242">
        <f>SUM(C418:C420)</f>
        <v>10</v>
      </c>
      <c r="D417" s="242">
        <f>SUM(D418:D420)</f>
        <v>0</v>
      </c>
      <c r="E417" s="292">
        <f t="shared" si="10"/>
        <v>0</v>
      </c>
    </row>
    <row r="418" spans="1:5">
      <c r="A418" s="243">
        <v>2050701</v>
      </c>
      <c r="B418" s="243" t="s">
        <v>336</v>
      </c>
      <c r="C418" s="244">
        <v>0</v>
      </c>
      <c r="D418" s="244"/>
      <c r="E418" s="293">
        <f t="shared" si="10"/>
        <v>0</v>
      </c>
    </row>
    <row r="419" spans="1:5">
      <c r="A419" s="243">
        <v>2050702</v>
      </c>
      <c r="B419" s="243" t="s">
        <v>337</v>
      </c>
      <c r="C419" s="244">
        <v>10</v>
      </c>
      <c r="D419" s="244"/>
      <c r="E419" s="293">
        <f t="shared" si="10"/>
        <v>0</v>
      </c>
    </row>
    <row r="420" spans="1:5">
      <c r="A420" s="243">
        <v>2050799</v>
      </c>
      <c r="B420" s="243" t="s">
        <v>338</v>
      </c>
      <c r="C420" s="244">
        <v>0</v>
      </c>
      <c r="D420" s="244"/>
      <c r="E420" s="293">
        <f t="shared" si="10"/>
        <v>0</v>
      </c>
    </row>
    <row r="421" spans="1:5">
      <c r="A421" s="241">
        <v>20508</v>
      </c>
      <c r="B421" s="241" t="s">
        <v>339</v>
      </c>
      <c r="C421" s="242">
        <f>SUM(C422:C426)</f>
        <v>36</v>
      </c>
      <c r="D421" s="242">
        <f>SUM(D422:D426)</f>
        <v>100</v>
      </c>
      <c r="E421" s="292">
        <f t="shared" si="10"/>
        <v>2.77777777777778</v>
      </c>
    </row>
    <row r="422" spans="1:5">
      <c r="A422" s="243">
        <v>2050801</v>
      </c>
      <c r="B422" s="243" t="s">
        <v>340</v>
      </c>
      <c r="C422" s="244">
        <v>0</v>
      </c>
      <c r="D422" s="244"/>
      <c r="E422" s="293">
        <f t="shared" si="10"/>
        <v>0</v>
      </c>
    </row>
    <row r="423" spans="1:5">
      <c r="A423" s="243">
        <v>2050802</v>
      </c>
      <c r="B423" s="243" t="s">
        <v>341</v>
      </c>
      <c r="C423" s="244">
        <v>0</v>
      </c>
      <c r="D423" s="244">
        <v>50</v>
      </c>
      <c r="E423" s="293">
        <f t="shared" si="10"/>
        <v>0</v>
      </c>
    </row>
    <row r="424" spans="1:5">
      <c r="A424" s="243">
        <v>2050803</v>
      </c>
      <c r="B424" s="243" t="s">
        <v>342</v>
      </c>
      <c r="C424" s="244">
        <v>8</v>
      </c>
      <c r="D424" s="244">
        <v>20</v>
      </c>
      <c r="E424" s="293">
        <f t="shared" si="10"/>
        <v>2.5</v>
      </c>
    </row>
    <row r="425" spans="1:5">
      <c r="A425" s="243">
        <v>2050804</v>
      </c>
      <c r="B425" s="243" t="s">
        <v>343</v>
      </c>
      <c r="C425" s="244">
        <v>0</v>
      </c>
      <c r="D425" s="244"/>
      <c r="E425" s="293">
        <f t="shared" si="10"/>
        <v>0</v>
      </c>
    </row>
    <row r="426" spans="1:5">
      <c r="A426" s="243">
        <v>2050899</v>
      </c>
      <c r="B426" s="243" t="s">
        <v>344</v>
      </c>
      <c r="C426" s="244">
        <v>28</v>
      </c>
      <c r="D426" s="244">
        <v>30</v>
      </c>
      <c r="E426" s="293">
        <f t="shared" si="10"/>
        <v>1.07142857142857</v>
      </c>
    </row>
    <row r="427" spans="1:5">
      <c r="A427" s="241">
        <v>20509</v>
      </c>
      <c r="B427" s="241" t="s">
        <v>345</v>
      </c>
      <c r="C427" s="242">
        <f>SUM(C428:C433)</f>
        <v>0</v>
      </c>
      <c r="D427" s="242">
        <f>SUM(D428:D433)</f>
        <v>58</v>
      </c>
      <c r="E427" s="292">
        <f t="shared" si="10"/>
        <v>0</v>
      </c>
    </row>
    <row r="428" spans="1:5">
      <c r="A428" s="243">
        <v>2050901</v>
      </c>
      <c r="B428" s="243" t="s">
        <v>346</v>
      </c>
      <c r="C428" s="244">
        <v>0</v>
      </c>
      <c r="D428" s="244"/>
      <c r="E428" s="293">
        <f t="shared" si="10"/>
        <v>0</v>
      </c>
    </row>
    <row r="429" spans="1:5">
      <c r="A429" s="243">
        <v>2050902</v>
      </c>
      <c r="B429" s="243" t="s">
        <v>347</v>
      </c>
      <c r="C429" s="244">
        <v>0</v>
      </c>
      <c r="D429" s="244"/>
      <c r="E429" s="293">
        <f t="shared" si="10"/>
        <v>0</v>
      </c>
    </row>
    <row r="430" spans="1:5">
      <c r="A430" s="243">
        <v>2050903</v>
      </c>
      <c r="B430" s="243" t="s">
        <v>348</v>
      </c>
      <c r="C430" s="244">
        <v>0</v>
      </c>
      <c r="D430" s="244"/>
      <c r="E430" s="293">
        <f t="shared" si="10"/>
        <v>0</v>
      </c>
    </row>
    <row r="431" spans="1:5">
      <c r="A431" s="243">
        <v>2050904</v>
      </c>
      <c r="B431" s="243" t="s">
        <v>349</v>
      </c>
      <c r="C431" s="244">
        <v>0</v>
      </c>
      <c r="D431" s="244"/>
      <c r="E431" s="293">
        <f t="shared" si="10"/>
        <v>0</v>
      </c>
    </row>
    <row r="432" spans="1:5">
      <c r="A432" s="243">
        <v>2050905</v>
      </c>
      <c r="B432" s="243" t="s">
        <v>350</v>
      </c>
      <c r="C432" s="244">
        <v>0</v>
      </c>
      <c r="D432" s="244"/>
      <c r="E432" s="293">
        <f t="shared" si="10"/>
        <v>0</v>
      </c>
    </row>
    <row r="433" spans="1:5">
      <c r="A433" s="243">
        <v>2050999</v>
      </c>
      <c r="B433" s="243" t="s">
        <v>351</v>
      </c>
      <c r="C433" s="244">
        <v>0</v>
      </c>
      <c r="D433" s="244">
        <v>58</v>
      </c>
      <c r="E433" s="293">
        <f t="shared" si="10"/>
        <v>0</v>
      </c>
    </row>
    <row r="434" spans="1:5">
      <c r="A434" s="241">
        <v>20599</v>
      </c>
      <c r="B434" s="241" t="s">
        <v>352</v>
      </c>
      <c r="C434" s="242">
        <f>SUM(C435)</f>
        <v>379</v>
      </c>
      <c r="D434" s="242">
        <f>SUM(D435)</f>
        <v>60</v>
      </c>
      <c r="E434" s="292">
        <f t="shared" si="10"/>
        <v>0.158311345646438</v>
      </c>
    </row>
    <row r="435" spans="1:5">
      <c r="A435" s="243">
        <v>2059999</v>
      </c>
      <c r="B435" s="243" t="s">
        <v>353</v>
      </c>
      <c r="C435" s="244">
        <v>379</v>
      </c>
      <c r="D435" s="244">
        <v>60</v>
      </c>
      <c r="E435" s="293">
        <f t="shared" si="10"/>
        <v>0.158311345646438</v>
      </c>
    </row>
    <row r="436" spans="1:5">
      <c r="A436" s="239">
        <v>206</v>
      </c>
      <c r="B436" s="239" t="s">
        <v>354</v>
      </c>
      <c r="C436" s="240">
        <f>C437+C442+C451+C457+C462+C467+C472+C479+C483+C487</f>
        <v>2045</v>
      </c>
      <c r="D436" s="240">
        <f>D437+D442+D451+D457+D462+D467+D472+D479+D483+D487</f>
        <v>232</v>
      </c>
      <c r="E436" s="291">
        <f>IFERROR(D436/C436,)</f>
        <v>0.113447432762836</v>
      </c>
    </row>
    <row r="437" spans="1:5">
      <c r="A437" s="241">
        <v>20601</v>
      </c>
      <c r="B437" s="241" t="s">
        <v>355</v>
      </c>
      <c r="C437" s="242">
        <f>SUM(C438:C441)</f>
        <v>10</v>
      </c>
      <c r="D437" s="242">
        <f>SUM(D438:D441)</f>
        <v>60</v>
      </c>
      <c r="E437" s="292">
        <f t="shared" ref="E437:E491" si="11">IFERROR(D437/C437,0)</f>
        <v>6</v>
      </c>
    </row>
    <row r="438" spans="1:5">
      <c r="A438" s="243">
        <v>2060101</v>
      </c>
      <c r="B438" s="243" t="s">
        <v>77</v>
      </c>
      <c r="C438" s="244">
        <v>10</v>
      </c>
      <c r="D438" s="244">
        <v>60</v>
      </c>
      <c r="E438" s="293">
        <f t="shared" si="11"/>
        <v>6</v>
      </c>
    </row>
    <row r="439" spans="1:5">
      <c r="A439" s="243">
        <v>2060102</v>
      </c>
      <c r="B439" s="243" t="s">
        <v>78</v>
      </c>
      <c r="C439" s="244">
        <v>0</v>
      </c>
      <c r="D439" s="244"/>
      <c r="E439" s="293">
        <f t="shared" si="11"/>
        <v>0</v>
      </c>
    </row>
    <row r="440" spans="1:5">
      <c r="A440" s="243">
        <v>2060103</v>
      </c>
      <c r="B440" s="243" t="s">
        <v>79</v>
      </c>
      <c r="C440" s="244">
        <v>0</v>
      </c>
      <c r="D440" s="244"/>
      <c r="E440" s="293">
        <f t="shared" si="11"/>
        <v>0</v>
      </c>
    </row>
    <row r="441" spans="1:5">
      <c r="A441" s="243">
        <v>2060199</v>
      </c>
      <c r="B441" s="243" t="s">
        <v>356</v>
      </c>
      <c r="C441" s="244">
        <v>0</v>
      </c>
      <c r="D441" s="244"/>
      <c r="E441" s="293">
        <f t="shared" si="11"/>
        <v>0</v>
      </c>
    </row>
    <row r="442" spans="1:5">
      <c r="A442" s="241">
        <v>20602</v>
      </c>
      <c r="B442" s="241" t="s">
        <v>357</v>
      </c>
      <c r="C442" s="242">
        <f>SUM(C443:C450)</f>
        <v>0</v>
      </c>
      <c r="D442" s="242">
        <f>SUM(D443:D450)</f>
        <v>0</v>
      </c>
      <c r="E442" s="292">
        <f t="shared" si="11"/>
        <v>0</v>
      </c>
    </row>
    <row r="443" spans="1:5">
      <c r="A443" s="243">
        <v>2060201</v>
      </c>
      <c r="B443" s="243" t="s">
        <v>358</v>
      </c>
      <c r="C443" s="244">
        <v>0</v>
      </c>
      <c r="D443" s="244"/>
      <c r="E443" s="293">
        <f t="shared" si="11"/>
        <v>0</v>
      </c>
    </row>
    <row r="444" spans="1:5">
      <c r="A444" s="243">
        <v>2060203</v>
      </c>
      <c r="B444" s="243" t="s">
        <v>359</v>
      </c>
      <c r="C444" s="244">
        <v>0</v>
      </c>
      <c r="D444" s="244"/>
      <c r="E444" s="293">
        <f t="shared" si="11"/>
        <v>0</v>
      </c>
    </row>
    <row r="445" spans="1:5">
      <c r="A445" s="243">
        <v>2060204</v>
      </c>
      <c r="B445" s="243" t="s">
        <v>360</v>
      </c>
      <c r="C445" s="244">
        <v>0</v>
      </c>
      <c r="D445" s="244"/>
      <c r="E445" s="293">
        <f t="shared" si="11"/>
        <v>0</v>
      </c>
    </row>
    <row r="446" spans="1:5">
      <c r="A446" s="243">
        <v>2060205</v>
      </c>
      <c r="B446" s="243" t="s">
        <v>361</v>
      </c>
      <c r="C446" s="244">
        <v>0</v>
      </c>
      <c r="D446" s="244"/>
      <c r="E446" s="293">
        <f t="shared" si="11"/>
        <v>0</v>
      </c>
    </row>
    <row r="447" spans="1:5">
      <c r="A447" s="243">
        <v>2060206</v>
      </c>
      <c r="B447" s="243" t="s">
        <v>362</v>
      </c>
      <c r="C447" s="244">
        <v>0</v>
      </c>
      <c r="D447" s="244"/>
      <c r="E447" s="293">
        <f t="shared" si="11"/>
        <v>0</v>
      </c>
    </row>
    <row r="448" spans="1:5">
      <c r="A448" s="243">
        <v>2060207</v>
      </c>
      <c r="B448" s="243" t="s">
        <v>363</v>
      </c>
      <c r="C448" s="244">
        <v>0</v>
      </c>
      <c r="D448" s="244"/>
      <c r="E448" s="293">
        <f t="shared" si="11"/>
        <v>0</v>
      </c>
    </row>
    <row r="449" spans="1:5">
      <c r="A449" s="243">
        <v>2060208</v>
      </c>
      <c r="B449" s="243" t="s">
        <v>364</v>
      </c>
      <c r="C449" s="244">
        <v>0</v>
      </c>
      <c r="D449" s="244"/>
      <c r="E449" s="293">
        <f t="shared" si="11"/>
        <v>0</v>
      </c>
    </row>
    <row r="450" spans="1:5">
      <c r="A450" s="243">
        <v>2060299</v>
      </c>
      <c r="B450" s="243" t="s">
        <v>365</v>
      </c>
      <c r="C450" s="244">
        <v>0</v>
      </c>
      <c r="D450" s="244"/>
      <c r="E450" s="293">
        <f t="shared" si="11"/>
        <v>0</v>
      </c>
    </row>
    <row r="451" spans="1:5">
      <c r="A451" s="241">
        <v>20603</v>
      </c>
      <c r="B451" s="241" t="s">
        <v>366</v>
      </c>
      <c r="C451" s="242">
        <f>SUM(C452:C456)</f>
        <v>0</v>
      </c>
      <c r="D451" s="242">
        <f>SUM(D452:D456)</f>
        <v>0</v>
      </c>
      <c r="E451" s="292">
        <f t="shared" si="11"/>
        <v>0</v>
      </c>
    </row>
    <row r="452" spans="1:5">
      <c r="A452" s="243">
        <v>2060301</v>
      </c>
      <c r="B452" s="243" t="s">
        <v>358</v>
      </c>
      <c r="C452" s="244">
        <v>0</v>
      </c>
      <c r="D452" s="244"/>
      <c r="E452" s="293">
        <f t="shared" si="11"/>
        <v>0</v>
      </c>
    </row>
    <row r="453" spans="1:5">
      <c r="A453" s="243">
        <v>2060302</v>
      </c>
      <c r="B453" s="243" t="s">
        <v>367</v>
      </c>
      <c r="C453" s="244">
        <v>0</v>
      </c>
      <c r="D453" s="244"/>
      <c r="E453" s="293">
        <f t="shared" si="11"/>
        <v>0</v>
      </c>
    </row>
    <row r="454" spans="1:5">
      <c r="A454" s="243">
        <v>2060303</v>
      </c>
      <c r="B454" s="243" t="s">
        <v>368</v>
      </c>
      <c r="C454" s="244">
        <v>0</v>
      </c>
      <c r="D454" s="244"/>
      <c r="E454" s="293">
        <f t="shared" si="11"/>
        <v>0</v>
      </c>
    </row>
    <row r="455" spans="1:5">
      <c r="A455" s="243">
        <v>2060304</v>
      </c>
      <c r="B455" s="243" t="s">
        <v>369</v>
      </c>
      <c r="C455" s="244">
        <v>0</v>
      </c>
      <c r="D455" s="244"/>
      <c r="E455" s="293">
        <f t="shared" si="11"/>
        <v>0</v>
      </c>
    </row>
    <row r="456" spans="1:5">
      <c r="A456" s="243">
        <v>2060399</v>
      </c>
      <c r="B456" s="243" t="s">
        <v>370</v>
      </c>
      <c r="C456" s="244">
        <v>0</v>
      </c>
      <c r="D456" s="244"/>
      <c r="E456" s="293">
        <f t="shared" si="11"/>
        <v>0</v>
      </c>
    </row>
    <row r="457" spans="1:5">
      <c r="A457" s="241">
        <v>20604</v>
      </c>
      <c r="B457" s="241" t="s">
        <v>371</v>
      </c>
      <c r="C457" s="242">
        <f>SUM(C458:C461)</f>
        <v>0</v>
      </c>
      <c r="D457" s="242">
        <f>SUM(D458:D461)</f>
        <v>0</v>
      </c>
      <c r="E457" s="292">
        <f t="shared" si="11"/>
        <v>0</v>
      </c>
    </row>
    <row r="458" spans="1:5">
      <c r="A458" s="243">
        <v>2060401</v>
      </c>
      <c r="B458" s="243" t="s">
        <v>358</v>
      </c>
      <c r="C458" s="244">
        <v>0</v>
      </c>
      <c r="D458" s="244"/>
      <c r="E458" s="293">
        <f t="shared" si="11"/>
        <v>0</v>
      </c>
    </row>
    <row r="459" spans="1:5">
      <c r="A459" s="243">
        <v>2060404</v>
      </c>
      <c r="B459" s="243" t="s">
        <v>372</v>
      </c>
      <c r="C459" s="244">
        <v>0</v>
      </c>
      <c r="D459" s="244">
        <v>0</v>
      </c>
      <c r="E459" s="293">
        <f t="shared" si="11"/>
        <v>0</v>
      </c>
    </row>
    <row r="460" spans="1:5">
      <c r="A460" s="243">
        <v>2060405</v>
      </c>
      <c r="B460" s="243" t="s">
        <v>373</v>
      </c>
      <c r="C460" s="244">
        <v>0</v>
      </c>
      <c r="D460" s="244"/>
      <c r="E460" s="293">
        <f t="shared" si="11"/>
        <v>0</v>
      </c>
    </row>
    <row r="461" spans="1:5">
      <c r="A461" s="243">
        <v>2060499</v>
      </c>
      <c r="B461" s="243" t="s">
        <v>374</v>
      </c>
      <c r="C461" s="244">
        <v>0</v>
      </c>
      <c r="D461" s="244"/>
      <c r="E461" s="293">
        <f t="shared" si="11"/>
        <v>0</v>
      </c>
    </row>
    <row r="462" spans="1:5">
      <c r="A462" s="241">
        <v>20605</v>
      </c>
      <c r="B462" s="241" t="s">
        <v>375</v>
      </c>
      <c r="C462" s="242">
        <f>SUM(C463:C466)</f>
        <v>18</v>
      </c>
      <c r="D462" s="242">
        <f>SUM(D463:D466)</f>
        <v>19</v>
      </c>
      <c r="E462" s="292">
        <f t="shared" si="11"/>
        <v>1.05555555555556</v>
      </c>
    </row>
    <row r="463" spans="1:5">
      <c r="A463" s="243">
        <v>2060501</v>
      </c>
      <c r="B463" s="243" t="s">
        <v>358</v>
      </c>
      <c r="C463" s="244">
        <v>0</v>
      </c>
      <c r="D463" s="244"/>
      <c r="E463" s="293">
        <f t="shared" si="11"/>
        <v>0</v>
      </c>
    </row>
    <row r="464" spans="1:5">
      <c r="A464" s="243">
        <v>2060502</v>
      </c>
      <c r="B464" s="243" t="s">
        <v>376</v>
      </c>
      <c r="C464" s="244">
        <v>0</v>
      </c>
      <c r="D464" s="244"/>
      <c r="E464" s="293">
        <f t="shared" si="11"/>
        <v>0</v>
      </c>
    </row>
    <row r="465" spans="1:5">
      <c r="A465" s="243">
        <v>2060503</v>
      </c>
      <c r="B465" s="243" t="s">
        <v>377</v>
      </c>
      <c r="C465" s="244">
        <v>18</v>
      </c>
      <c r="D465" s="244">
        <v>19</v>
      </c>
      <c r="E465" s="293">
        <f t="shared" si="11"/>
        <v>1.05555555555556</v>
      </c>
    </row>
    <row r="466" spans="1:5">
      <c r="A466" s="243">
        <v>2060599</v>
      </c>
      <c r="B466" s="243" t="s">
        <v>378</v>
      </c>
      <c r="C466" s="244">
        <v>0</v>
      </c>
      <c r="D466" s="244"/>
      <c r="E466" s="293">
        <f t="shared" si="11"/>
        <v>0</v>
      </c>
    </row>
    <row r="467" spans="1:5">
      <c r="A467" s="241">
        <v>20606</v>
      </c>
      <c r="B467" s="241" t="s">
        <v>379</v>
      </c>
      <c r="C467" s="242">
        <f>SUM(C468:C471)</f>
        <v>0</v>
      </c>
      <c r="D467" s="242">
        <f>SUM(D468:D471)</f>
        <v>0</v>
      </c>
      <c r="E467" s="292">
        <f t="shared" si="11"/>
        <v>0</v>
      </c>
    </row>
    <row r="468" spans="1:5">
      <c r="A468" s="243">
        <v>2060601</v>
      </c>
      <c r="B468" s="243" t="s">
        <v>380</v>
      </c>
      <c r="C468" s="244">
        <v>0</v>
      </c>
      <c r="D468" s="244"/>
      <c r="E468" s="293">
        <f t="shared" si="11"/>
        <v>0</v>
      </c>
    </row>
    <row r="469" spans="1:5">
      <c r="A469" s="243">
        <v>2060602</v>
      </c>
      <c r="B469" s="243" t="s">
        <v>381</v>
      </c>
      <c r="C469" s="244">
        <v>0</v>
      </c>
      <c r="D469" s="244"/>
      <c r="E469" s="293">
        <f t="shared" si="11"/>
        <v>0</v>
      </c>
    </row>
    <row r="470" spans="1:5">
      <c r="A470" s="243">
        <v>2060603</v>
      </c>
      <c r="B470" s="243" t="s">
        <v>382</v>
      </c>
      <c r="C470" s="244">
        <v>0</v>
      </c>
      <c r="D470" s="244"/>
      <c r="E470" s="293">
        <f t="shared" si="11"/>
        <v>0</v>
      </c>
    </row>
    <row r="471" spans="1:5">
      <c r="A471" s="243">
        <v>2060699</v>
      </c>
      <c r="B471" s="243" t="s">
        <v>383</v>
      </c>
      <c r="C471" s="244">
        <v>0</v>
      </c>
      <c r="D471" s="244"/>
      <c r="E471" s="293">
        <f t="shared" si="11"/>
        <v>0</v>
      </c>
    </row>
    <row r="472" spans="1:5">
      <c r="A472" s="241">
        <v>20607</v>
      </c>
      <c r="B472" s="241" t="s">
        <v>384</v>
      </c>
      <c r="C472" s="242">
        <f>SUM(C473:C478)</f>
        <v>64</v>
      </c>
      <c r="D472" s="242">
        <f>SUM(D473:D478)</f>
        <v>0</v>
      </c>
      <c r="E472" s="292">
        <f t="shared" si="11"/>
        <v>0</v>
      </c>
    </row>
    <row r="473" spans="1:5">
      <c r="A473" s="243">
        <v>2060701</v>
      </c>
      <c r="B473" s="243" t="s">
        <v>358</v>
      </c>
      <c r="C473" s="244">
        <v>46</v>
      </c>
      <c r="D473" s="244"/>
      <c r="E473" s="293">
        <f t="shared" si="11"/>
        <v>0</v>
      </c>
    </row>
    <row r="474" spans="1:5">
      <c r="A474" s="243">
        <v>2060702</v>
      </c>
      <c r="B474" s="243" t="s">
        <v>385</v>
      </c>
      <c r="C474" s="244">
        <v>10</v>
      </c>
      <c r="D474" s="244"/>
      <c r="E474" s="293">
        <f t="shared" si="11"/>
        <v>0</v>
      </c>
    </row>
    <row r="475" spans="1:5">
      <c r="A475" s="243">
        <v>2060703</v>
      </c>
      <c r="B475" s="243" t="s">
        <v>386</v>
      </c>
      <c r="C475" s="244">
        <v>0</v>
      </c>
      <c r="D475" s="244"/>
      <c r="E475" s="293">
        <f t="shared" si="11"/>
        <v>0</v>
      </c>
    </row>
    <row r="476" spans="1:5">
      <c r="A476" s="243">
        <v>2060704</v>
      </c>
      <c r="B476" s="243" t="s">
        <v>387</v>
      </c>
      <c r="C476" s="244">
        <v>0</v>
      </c>
      <c r="D476" s="244"/>
      <c r="E476" s="293">
        <f t="shared" si="11"/>
        <v>0</v>
      </c>
    </row>
    <row r="477" spans="1:5">
      <c r="A477" s="243">
        <v>2060705</v>
      </c>
      <c r="B477" s="243" t="s">
        <v>388</v>
      </c>
      <c r="C477" s="244">
        <v>0</v>
      </c>
      <c r="D477" s="244"/>
      <c r="E477" s="293">
        <f t="shared" si="11"/>
        <v>0</v>
      </c>
    </row>
    <row r="478" spans="1:5">
      <c r="A478" s="243">
        <v>2060799</v>
      </c>
      <c r="B478" s="243" t="s">
        <v>389</v>
      </c>
      <c r="C478" s="244">
        <v>8</v>
      </c>
      <c r="D478" s="244"/>
      <c r="E478" s="293">
        <f t="shared" si="11"/>
        <v>0</v>
      </c>
    </row>
    <row r="479" spans="1:5">
      <c r="A479" s="241">
        <v>20608</v>
      </c>
      <c r="B479" s="241" t="s">
        <v>390</v>
      </c>
      <c r="C479" s="242">
        <f>SUM(C480:C482)</f>
        <v>0</v>
      </c>
      <c r="D479" s="242">
        <f>SUM(D480:D482)</f>
        <v>0</v>
      </c>
      <c r="E479" s="292">
        <f t="shared" si="11"/>
        <v>0</v>
      </c>
    </row>
    <row r="480" spans="1:5">
      <c r="A480" s="243">
        <v>2060801</v>
      </c>
      <c r="B480" s="243" t="s">
        <v>391</v>
      </c>
      <c r="C480" s="244">
        <v>0</v>
      </c>
      <c r="D480" s="244"/>
      <c r="E480" s="293">
        <f t="shared" si="11"/>
        <v>0</v>
      </c>
    </row>
    <row r="481" spans="1:5">
      <c r="A481" s="243">
        <v>2060802</v>
      </c>
      <c r="B481" s="243" t="s">
        <v>392</v>
      </c>
      <c r="C481" s="244">
        <v>0</v>
      </c>
      <c r="D481" s="244"/>
      <c r="E481" s="293">
        <f t="shared" si="11"/>
        <v>0</v>
      </c>
    </row>
    <row r="482" spans="1:5">
      <c r="A482" s="243">
        <v>2060899</v>
      </c>
      <c r="B482" s="243" t="s">
        <v>393</v>
      </c>
      <c r="C482" s="244">
        <v>0</v>
      </c>
      <c r="D482" s="244"/>
      <c r="E482" s="293">
        <f t="shared" si="11"/>
        <v>0</v>
      </c>
    </row>
    <row r="483" spans="1:5">
      <c r="A483" s="241">
        <v>20609</v>
      </c>
      <c r="B483" s="241" t="s">
        <v>394</v>
      </c>
      <c r="C483" s="242">
        <f>SUM(C484:C486)</f>
        <v>0</v>
      </c>
      <c r="D483" s="242">
        <f>SUM(D484:D486)</f>
        <v>0</v>
      </c>
      <c r="E483" s="292">
        <f t="shared" si="11"/>
        <v>0</v>
      </c>
    </row>
    <row r="484" spans="1:5">
      <c r="A484" s="243">
        <v>2060901</v>
      </c>
      <c r="B484" s="243" t="s">
        <v>395</v>
      </c>
      <c r="C484" s="244">
        <v>0</v>
      </c>
      <c r="D484" s="244"/>
      <c r="E484" s="293">
        <f t="shared" si="11"/>
        <v>0</v>
      </c>
    </row>
    <row r="485" spans="1:5">
      <c r="A485" s="243">
        <v>2060902</v>
      </c>
      <c r="B485" s="243" t="s">
        <v>396</v>
      </c>
      <c r="C485" s="244">
        <v>0</v>
      </c>
      <c r="D485" s="244"/>
      <c r="E485" s="293">
        <f t="shared" si="11"/>
        <v>0</v>
      </c>
    </row>
    <row r="486" spans="1:5">
      <c r="A486" s="243">
        <v>2060999</v>
      </c>
      <c r="B486" s="243" t="s">
        <v>397</v>
      </c>
      <c r="C486" s="244">
        <v>0</v>
      </c>
      <c r="D486" s="244"/>
      <c r="E486" s="293">
        <f t="shared" si="11"/>
        <v>0</v>
      </c>
    </row>
    <row r="487" spans="1:5">
      <c r="A487" s="241">
        <v>20699</v>
      </c>
      <c r="B487" s="241" t="s">
        <v>398</v>
      </c>
      <c r="C487" s="242">
        <f>SUM(C488:C491)</f>
        <v>1953</v>
      </c>
      <c r="D487" s="242">
        <f>SUM(D488:D491)</f>
        <v>153</v>
      </c>
      <c r="E487" s="292">
        <f t="shared" si="11"/>
        <v>0.0783410138248848</v>
      </c>
    </row>
    <row r="488" spans="1:5">
      <c r="A488" s="243">
        <v>2069901</v>
      </c>
      <c r="B488" s="243" t="s">
        <v>399</v>
      </c>
      <c r="C488" s="244">
        <v>0</v>
      </c>
      <c r="D488" s="244"/>
      <c r="E488" s="293">
        <f t="shared" si="11"/>
        <v>0</v>
      </c>
    </row>
    <row r="489" spans="1:5">
      <c r="A489" s="243">
        <v>2069902</v>
      </c>
      <c r="B489" s="243" t="s">
        <v>400</v>
      </c>
      <c r="C489" s="244">
        <v>0</v>
      </c>
      <c r="D489" s="244"/>
      <c r="E489" s="293">
        <f t="shared" si="11"/>
        <v>0</v>
      </c>
    </row>
    <row r="490" spans="1:5">
      <c r="A490" s="243">
        <v>2069903</v>
      </c>
      <c r="B490" s="243" t="s">
        <v>401</v>
      </c>
      <c r="C490" s="244">
        <v>0</v>
      </c>
      <c r="D490" s="244"/>
      <c r="E490" s="293">
        <f t="shared" si="11"/>
        <v>0</v>
      </c>
    </row>
    <row r="491" spans="1:5">
      <c r="A491" s="243">
        <v>2069999</v>
      </c>
      <c r="B491" s="243" t="s">
        <v>402</v>
      </c>
      <c r="C491" s="244">
        <v>1953</v>
      </c>
      <c r="D491" s="244">
        <v>153</v>
      </c>
      <c r="E491" s="293">
        <f t="shared" si="11"/>
        <v>0.0783410138248848</v>
      </c>
    </row>
    <row r="492" spans="1:5">
      <c r="A492" s="239">
        <v>207</v>
      </c>
      <c r="B492" s="239" t="s">
        <v>403</v>
      </c>
      <c r="C492" s="240">
        <f>C493+C509+C517+C528+C537+C545</f>
        <v>556</v>
      </c>
      <c r="D492" s="240">
        <f>D493+D509+D517+D528+D537+D545</f>
        <v>998</v>
      </c>
      <c r="E492" s="291">
        <f>IFERROR(D492/C492,)</f>
        <v>1.79496402877698</v>
      </c>
    </row>
    <row r="493" spans="1:5">
      <c r="A493" s="241">
        <v>20701</v>
      </c>
      <c r="B493" s="241" t="s">
        <v>404</v>
      </c>
      <c r="C493" s="242">
        <f>SUM(C494:C508)</f>
        <v>333</v>
      </c>
      <c r="D493" s="242">
        <f>SUM(D494:D508)</f>
        <v>427</v>
      </c>
      <c r="E493" s="292">
        <f t="shared" ref="E493:E548" si="12">IFERROR(D493/C493,0)</f>
        <v>1.28228228228228</v>
      </c>
    </row>
    <row r="494" spans="1:5">
      <c r="A494" s="243">
        <v>2070101</v>
      </c>
      <c r="B494" s="243" t="s">
        <v>77</v>
      </c>
      <c r="C494" s="244">
        <v>190</v>
      </c>
      <c r="D494" s="244">
        <v>235</v>
      </c>
      <c r="E494" s="293">
        <f t="shared" si="12"/>
        <v>1.23684210526316</v>
      </c>
    </row>
    <row r="495" spans="1:5">
      <c r="A495" s="243">
        <v>2070102</v>
      </c>
      <c r="B495" s="243" t="s">
        <v>78</v>
      </c>
      <c r="C495" s="244">
        <v>23</v>
      </c>
      <c r="D495" s="244">
        <v>18</v>
      </c>
      <c r="E495" s="293">
        <f t="shared" si="12"/>
        <v>0.782608695652174</v>
      </c>
    </row>
    <row r="496" spans="1:5">
      <c r="A496" s="243">
        <v>2070103</v>
      </c>
      <c r="B496" s="243" t="s">
        <v>79</v>
      </c>
      <c r="C496" s="244">
        <v>0</v>
      </c>
      <c r="D496" s="244"/>
      <c r="E496" s="293">
        <f t="shared" si="12"/>
        <v>0</v>
      </c>
    </row>
    <row r="497" spans="1:5">
      <c r="A497" s="243">
        <v>2070104</v>
      </c>
      <c r="B497" s="243" t="s">
        <v>405</v>
      </c>
      <c r="C497" s="244">
        <v>57</v>
      </c>
      <c r="D497" s="244">
        <v>57</v>
      </c>
      <c r="E497" s="293">
        <f t="shared" si="12"/>
        <v>1</v>
      </c>
    </row>
    <row r="498" spans="1:5">
      <c r="A498" s="243">
        <v>2070105</v>
      </c>
      <c r="B498" s="243" t="s">
        <v>406</v>
      </c>
      <c r="C498" s="244">
        <v>0</v>
      </c>
      <c r="D498" s="244"/>
      <c r="E498" s="293">
        <f t="shared" si="12"/>
        <v>0</v>
      </c>
    </row>
    <row r="499" spans="1:5">
      <c r="A499" s="243">
        <v>2070106</v>
      </c>
      <c r="B499" s="243" t="s">
        <v>407</v>
      </c>
      <c r="C499" s="244">
        <v>0</v>
      </c>
      <c r="D499" s="244"/>
      <c r="E499" s="293">
        <f t="shared" si="12"/>
        <v>0</v>
      </c>
    </row>
    <row r="500" spans="1:5">
      <c r="A500" s="243">
        <v>2070107</v>
      </c>
      <c r="B500" s="243" t="s">
        <v>408</v>
      </c>
      <c r="C500" s="244">
        <v>0</v>
      </c>
      <c r="D500" s="244"/>
      <c r="E500" s="293">
        <f t="shared" si="12"/>
        <v>0</v>
      </c>
    </row>
    <row r="501" spans="1:5">
      <c r="A501" s="243">
        <v>2070108</v>
      </c>
      <c r="B501" s="243" t="s">
        <v>409</v>
      </c>
      <c r="C501" s="244">
        <v>3</v>
      </c>
      <c r="D501" s="244"/>
      <c r="E501" s="293">
        <f t="shared" si="12"/>
        <v>0</v>
      </c>
    </row>
    <row r="502" spans="1:5">
      <c r="A502" s="243">
        <v>2070109</v>
      </c>
      <c r="B502" s="243" t="s">
        <v>410</v>
      </c>
      <c r="C502" s="244">
        <v>0</v>
      </c>
      <c r="D502" s="244"/>
      <c r="E502" s="293">
        <f t="shared" si="12"/>
        <v>0</v>
      </c>
    </row>
    <row r="503" spans="1:5">
      <c r="A503" s="243">
        <v>2070110</v>
      </c>
      <c r="B503" s="243" t="s">
        <v>411</v>
      </c>
      <c r="C503" s="244">
        <v>0</v>
      </c>
      <c r="D503" s="244"/>
      <c r="E503" s="293">
        <f t="shared" si="12"/>
        <v>0</v>
      </c>
    </row>
    <row r="504" spans="1:5">
      <c r="A504" s="243">
        <v>2070111</v>
      </c>
      <c r="B504" s="243" t="s">
        <v>412</v>
      </c>
      <c r="C504" s="244">
        <v>2</v>
      </c>
      <c r="D504" s="244"/>
      <c r="E504" s="293">
        <f t="shared" si="12"/>
        <v>0</v>
      </c>
    </row>
    <row r="505" spans="1:5">
      <c r="A505" s="243">
        <v>2070112</v>
      </c>
      <c r="B505" s="243" t="s">
        <v>413</v>
      </c>
      <c r="C505" s="244">
        <v>58</v>
      </c>
      <c r="D505" s="244">
        <v>117</v>
      </c>
      <c r="E505" s="293">
        <f t="shared" si="12"/>
        <v>2.01724137931034</v>
      </c>
    </row>
    <row r="506" spans="1:5">
      <c r="A506" s="243">
        <v>2070113</v>
      </c>
      <c r="B506" s="243" t="s">
        <v>414</v>
      </c>
      <c r="C506" s="244">
        <v>0</v>
      </c>
      <c r="D506" s="244"/>
      <c r="E506" s="293">
        <f t="shared" si="12"/>
        <v>0</v>
      </c>
    </row>
    <row r="507" spans="1:5">
      <c r="A507" s="243">
        <v>2070114</v>
      </c>
      <c r="B507" s="243" t="s">
        <v>415</v>
      </c>
      <c r="C507" s="244">
        <v>0</v>
      </c>
      <c r="D507" s="244"/>
      <c r="E507" s="293">
        <f t="shared" si="12"/>
        <v>0</v>
      </c>
    </row>
    <row r="508" spans="1:5">
      <c r="A508" s="243">
        <v>2070199</v>
      </c>
      <c r="B508" s="243" t="s">
        <v>416</v>
      </c>
      <c r="C508" s="244">
        <v>0</v>
      </c>
      <c r="D508" s="244"/>
      <c r="E508" s="293">
        <f t="shared" si="12"/>
        <v>0</v>
      </c>
    </row>
    <row r="509" spans="1:5">
      <c r="A509" s="241">
        <v>20702</v>
      </c>
      <c r="B509" s="241" t="s">
        <v>417</v>
      </c>
      <c r="C509" s="242">
        <f>SUM(C510:C516)</f>
        <v>0</v>
      </c>
      <c r="D509" s="242">
        <f>SUM(D510:D516)</f>
        <v>149</v>
      </c>
      <c r="E509" s="292">
        <f t="shared" si="12"/>
        <v>0</v>
      </c>
    </row>
    <row r="510" spans="1:5">
      <c r="A510" s="243">
        <v>2070201</v>
      </c>
      <c r="B510" s="243" t="s">
        <v>77</v>
      </c>
      <c r="C510" s="244">
        <v>0</v>
      </c>
      <c r="D510" s="244"/>
      <c r="E510" s="293">
        <f t="shared" si="12"/>
        <v>0</v>
      </c>
    </row>
    <row r="511" spans="1:5">
      <c r="A511" s="243">
        <v>2070202</v>
      </c>
      <c r="B511" s="243" t="s">
        <v>78</v>
      </c>
      <c r="C511" s="244">
        <v>0</v>
      </c>
      <c r="D511" s="244"/>
      <c r="E511" s="293">
        <f t="shared" si="12"/>
        <v>0</v>
      </c>
    </row>
    <row r="512" spans="1:5">
      <c r="A512" s="243">
        <v>2070203</v>
      </c>
      <c r="B512" s="243" t="s">
        <v>79</v>
      </c>
      <c r="C512" s="244">
        <v>0</v>
      </c>
      <c r="D512" s="244"/>
      <c r="E512" s="293">
        <f t="shared" si="12"/>
        <v>0</v>
      </c>
    </row>
    <row r="513" spans="1:5">
      <c r="A513" s="243">
        <v>2070204</v>
      </c>
      <c r="B513" s="243" t="s">
        <v>418</v>
      </c>
      <c r="C513" s="244">
        <v>0</v>
      </c>
      <c r="D513" s="244">
        <v>149</v>
      </c>
      <c r="E513" s="293">
        <f t="shared" si="12"/>
        <v>0</v>
      </c>
    </row>
    <row r="514" spans="1:5">
      <c r="A514" s="243">
        <v>2070205</v>
      </c>
      <c r="B514" s="243" t="s">
        <v>419</v>
      </c>
      <c r="C514" s="244">
        <v>0</v>
      </c>
      <c r="D514" s="244"/>
      <c r="E514" s="293">
        <f t="shared" si="12"/>
        <v>0</v>
      </c>
    </row>
    <row r="515" spans="1:5">
      <c r="A515" s="243">
        <v>2070206</v>
      </c>
      <c r="B515" s="243" t="s">
        <v>420</v>
      </c>
      <c r="C515" s="244">
        <v>0</v>
      </c>
      <c r="D515" s="244"/>
      <c r="E515" s="293">
        <f t="shared" si="12"/>
        <v>0</v>
      </c>
    </row>
    <row r="516" spans="1:5">
      <c r="A516" s="243">
        <v>2070299</v>
      </c>
      <c r="B516" s="243" t="s">
        <v>421</v>
      </c>
      <c r="C516" s="244">
        <v>0</v>
      </c>
      <c r="D516" s="244"/>
      <c r="E516" s="293">
        <f t="shared" si="12"/>
        <v>0</v>
      </c>
    </row>
    <row r="517" spans="1:5">
      <c r="A517" s="241">
        <v>20703</v>
      </c>
      <c r="B517" s="241" t="s">
        <v>422</v>
      </c>
      <c r="C517" s="242">
        <f>SUM(C518:C527)</f>
        <v>0</v>
      </c>
      <c r="D517" s="242">
        <f>SUM(D518:D527)</f>
        <v>0</v>
      </c>
      <c r="E517" s="292">
        <f t="shared" si="12"/>
        <v>0</v>
      </c>
    </row>
    <row r="518" spans="1:5">
      <c r="A518" s="243">
        <v>2070301</v>
      </c>
      <c r="B518" s="243" t="s">
        <v>77</v>
      </c>
      <c r="C518" s="244">
        <v>0</v>
      </c>
      <c r="D518" s="244"/>
      <c r="E518" s="293">
        <f t="shared" si="12"/>
        <v>0</v>
      </c>
    </row>
    <row r="519" spans="1:5">
      <c r="A519" s="243">
        <v>2070302</v>
      </c>
      <c r="B519" s="243" t="s">
        <v>78</v>
      </c>
      <c r="C519" s="244">
        <v>0</v>
      </c>
      <c r="D519" s="244"/>
      <c r="E519" s="293">
        <f t="shared" si="12"/>
        <v>0</v>
      </c>
    </row>
    <row r="520" spans="1:5">
      <c r="A520" s="243">
        <v>2070303</v>
      </c>
      <c r="B520" s="243" t="s">
        <v>79</v>
      </c>
      <c r="C520" s="244">
        <v>0</v>
      </c>
      <c r="D520" s="244"/>
      <c r="E520" s="293">
        <f t="shared" si="12"/>
        <v>0</v>
      </c>
    </row>
    <row r="521" spans="1:5">
      <c r="A521" s="243">
        <v>2070304</v>
      </c>
      <c r="B521" s="243" t="s">
        <v>423</v>
      </c>
      <c r="C521" s="244">
        <v>0</v>
      </c>
      <c r="D521" s="244"/>
      <c r="E521" s="293">
        <f t="shared" si="12"/>
        <v>0</v>
      </c>
    </row>
    <row r="522" spans="1:5">
      <c r="A522" s="243">
        <v>2070305</v>
      </c>
      <c r="B522" s="243" t="s">
        <v>424</v>
      </c>
      <c r="C522" s="244">
        <v>0</v>
      </c>
      <c r="D522" s="244"/>
      <c r="E522" s="293">
        <f t="shared" si="12"/>
        <v>0</v>
      </c>
    </row>
    <row r="523" spans="1:5">
      <c r="A523" s="243">
        <v>2070306</v>
      </c>
      <c r="B523" s="243" t="s">
        <v>425</v>
      </c>
      <c r="C523" s="244">
        <v>0</v>
      </c>
      <c r="D523" s="244"/>
      <c r="E523" s="293">
        <f t="shared" si="12"/>
        <v>0</v>
      </c>
    </row>
    <row r="524" spans="1:5">
      <c r="A524" s="243">
        <v>2070307</v>
      </c>
      <c r="B524" s="243" t="s">
        <v>426</v>
      </c>
      <c r="C524" s="244">
        <v>0</v>
      </c>
      <c r="D524" s="244"/>
      <c r="E524" s="293">
        <f t="shared" si="12"/>
        <v>0</v>
      </c>
    </row>
    <row r="525" spans="1:5">
      <c r="A525" s="243">
        <v>2070308</v>
      </c>
      <c r="B525" s="243" t="s">
        <v>427</v>
      </c>
      <c r="C525" s="244">
        <v>0</v>
      </c>
      <c r="D525" s="244"/>
      <c r="E525" s="293">
        <f t="shared" si="12"/>
        <v>0</v>
      </c>
    </row>
    <row r="526" spans="1:5">
      <c r="A526" s="243">
        <v>2070309</v>
      </c>
      <c r="B526" s="243" t="s">
        <v>428</v>
      </c>
      <c r="C526" s="244">
        <v>0</v>
      </c>
      <c r="D526" s="244"/>
      <c r="E526" s="293">
        <f t="shared" si="12"/>
        <v>0</v>
      </c>
    </row>
    <row r="527" spans="1:5">
      <c r="A527" s="243">
        <v>2070399</v>
      </c>
      <c r="B527" s="243" t="s">
        <v>429</v>
      </c>
      <c r="C527" s="244">
        <v>0</v>
      </c>
      <c r="D527" s="244"/>
      <c r="E527" s="293">
        <f t="shared" si="12"/>
        <v>0</v>
      </c>
    </row>
    <row r="528" spans="1:5">
      <c r="A528" s="241">
        <v>20706</v>
      </c>
      <c r="B528" s="241" t="s">
        <v>430</v>
      </c>
      <c r="C528" s="242">
        <f>SUM(C529:C536)</f>
        <v>0</v>
      </c>
      <c r="D528" s="242">
        <f>SUM(D529:D536)</f>
        <v>5</v>
      </c>
      <c r="E528" s="292">
        <f t="shared" si="12"/>
        <v>0</v>
      </c>
    </row>
    <row r="529" spans="1:5">
      <c r="A529" s="243">
        <v>2070601</v>
      </c>
      <c r="B529" s="243" t="s">
        <v>77</v>
      </c>
      <c r="C529" s="244">
        <v>0</v>
      </c>
      <c r="D529" s="244"/>
      <c r="E529" s="293">
        <f t="shared" si="12"/>
        <v>0</v>
      </c>
    </row>
    <row r="530" spans="1:5">
      <c r="A530" s="243">
        <v>2070602</v>
      </c>
      <c r="B530" s="243" t="s">
        <v>78</v>
      </c>
      <c r="C530" s="244">
        <v>0</v>
      </c>
      <c r="D530" s="244"/>
      <c r="E530" s="293">
        <f t="shared" si="12"/>
        <v>0</v>
      </c>
    </row>
    <row r="531" spans="1:5">
      <c r="A531" s="243">
        <v>2070603</v>
      </c>
      <c r="B531" s="243" t="s">
        <v>79</v>
      </c>
      <c r="C531" s="244">
        <v>0</v>
      </c>
      <c r="D531" s="244"/>
      <c r="E531" s="293">
        <f t="shared" si="12"/>
        <v>0</v>
      </c>
    </row>
    <row r="532" spans="1:5">
      <c r="A532" s="243">
        <v>2070604</v>
      </c>
      <c r="B532" s="243" t="s">
        <v>431</v>
      </c>
      <c r="C532" s="244">
        <v>0</v>
      </c>
      <c r="D532" s="244"/>
      <c r="E532" s="293">
        <f t="shared" si="12"/>
        <v>0</v>
      </c>
    </row>
    <row r="533" spans="1:5">
      <c r="A533" s="243">
        <v>2070605</v>
      </c>
      <c r="B533" s="243" t="s">
        <v>432</v>
      </c>
      <c r="C533" s="244">
        <v>0</v>
      </c>
      <c r="D533" s="244"/>
      <c r="E533" s="293">
        <f t="shared" si="12"/>
        <v>0</v>
      </c>
    </row>
    <row r="534" spans="1:5">
      <c r="A534" s="243">
        <v>2070606</v>
      </c>
      <c r="B534" s="243" t="s">
        <v>433</v>
      </c>
      <c r="C534" s="244">
        <v>0</v>
      </c>
      <c r="D534" s="244"/>
      <c r="E534" s="293">
        <f t="shared" si="12"/>
        <v>0</v>
      </c>
    </row>
    <row r="535" spans="1:5">
      <c r="A535" s="243">
        <v>2070607</v>
      </c>
      <c r="B535" s="243" t="s">
        <v>434</v>
      </c>
      <c r="C535" s="244">
        <v>0</v>
      </c>
      <c r="D535" s="244">
        <v>5</v>
      </c>
      <c r="E535" s="293">
        <f t="shared" si="12"/>
        <v>0</v>
      </c>
    </row>
    <row r="536" spans="1:5">
      <c r="A536" s="243">
        <v>2070699</v>
      </c>
      <c r="B536" s="243" t="s">
        <v>435</v>
      </c>
      <c r="C536" s="244">
        <v>0</v>
      </c>
      <c r="D536" s="244"/>
      <c r="E536" s="293">
        <f t="shared" si="12"/>
        <v>0</v>
      </c>
    </row>
    <row r="537" spans="1:5">
      <c r="A537" s="241">
        <v>20708</v>
      </c>
      <c r="B537" s="241" t="s">
        <v>436</v>
      </c>
      <c r="C537" s="242">
        <f>SUM(C538:C544)</f>
        <v>213</v>
      </c>
      <c r="D537" s="242">
        <f>SUM(D538:D544)</f>
        <v>269</v>
      </c>
      <c r="E537" s="292">
        <f t="shared" si="12"/>
        <v>1.26291079812207</v>
      </c>
    </row>
    <row r="538" spans="1:5">
      <c r="A538" s="243">
        <v>2070801</v>
      </c>
      <c r="B538" s="243" t="s">
        <v>77</v>
      </c>
      <c r="C538" s="244">
        <v>160</v>
      </c>
      <c r="D538" s="244">
        <v>235</v>
      </c>
      <c r="E538" s="293">
        <f t="shared" si="12"/>
        <v>1.46875</v>
      </c>
    </row>
    <row r="539" spans="1:5">
      <c r="A539" s="243">
        <v>2070802</v>
      </c>
      <c r="B539" s="243" t="s">
        <v>78</v>
      </c>
      <c r="C539" s="244">
        <v>13</v>
      </c>
      <c r="D539" s="244">
        <v>25</v>
      </c>
      <c r="E539" s="293">
        <f t="shared" si="12"/>
        <v>1.92307692307692</v>
      </c>
    </row>
    <row r="540" spans="1:5">
      <c r="A540" s="243">
        <v>2070803</v>
      </c>
      <c r="B540" s="243" t="s">
        <v>79</v>
      </c>
      <c r="C540" s="244">
        <v>0</v>
      </c>
      <c r="D540" s="244"/>
      <c r="E540" s="293">
        <f t="shared" si="12"/>
        <v>0</v>
      </c>
    </row>
    <row r="541" spans="1:5">
      <c r="A541" s="243">
        <v>2070806</v>
      </c>
      <c r="B541" s="243" t="s">
        <v>437</v>
      </c>
      <c r="C541" s="244">
        <v>0</v>
      </c>
      <c r="D541" s="244"/>
      <c r="E541" s="293">
        <f t="shared" si="12"/>
        <v>0</v>
      </c>
    </row>
    <row r="542" spans="1:5">
      <c r="A542" s="243">
        <v>2070807</v>
      </c>
      <c r="B542" s="243" t="s">
        <v>438</v>
      </c>
      <c r="C542" s="244">
        <v>0</v>
      </c>
      <c r="D542" s="244"/>
      <c r="E542" s="293">
        <f t="shared" si="12"/>
        <v>0</v>
      </c>
    </row>
    <row r="543" spans="1:5">
      <c r="A543" s="243">
        <v>2070808</v>
      </c>
      <c r="B543" s="243" t="s">
        <v>439</v>
      </c>
      <c r="C543" s="244">
        <v>10</v>
      </c>
      <c r="D543" s="244">
        <v>9</v>
      </c>
      <c r="E543" s="293">
        <f t="shared" si="12"/>
        <v>0.9</v>
      </c>
    </row>
    <row r="544" spans="1:5">
      <c r="A544" s="243">
        <v>2070899</v>
      </c>
      <c r="B544" s="243" t="s">
        <v>440</v>
      </c>
      <c r="C544" s="244">
        <v>30</v>
      </c>
      <c r="D544" s="244"/>
      <c r="E544" s="293">
        <f t="shared" si="12"/>
        <v>0</v>
      </c>
    </row>
    <row r="545" spans="1:5">
      <c r="A545" s="241">
        <v>20799</v>
      </c>
      <c r="B545" s="241" t="s">
        <v>441</v>
      </c>
      <c r="C545" s="242">
        <f>SUM(C546:C548)</f>
        <v>10</v>
      </c>
      <c r="D545" s="242">
        <f>SUM(D546:D548)</f>
        <v>148</v>
      </c>
      <c r="E545" s="292">
        <f t="shared" si="12"/>
        <v>14.8</v>
      </c>
    </row>
    <row r="546" spans="1:5">
      <c r="A546" s="243">
        <v>2079902</v>
      </c>
      <c r="B546" s="243" t="s">
        <v>442</v>
      </c>
      <c r="C546" s="244">
        <v>0</v>
      </c>
      <c r="D546" s="244"/>
      <c r="E546" s="293">
        <f t="shared" si="12"/>
        <v>0</v>
      </c>
    </row>
    <row r="547" spans="1:5">
      <c r="A547" s="243">
        <v>2079903</v>
      </c>
      <c r="B547" s="243" t="s">
        <v>443</v>
      </c>
      <c r="C547" s="244">
        <v>0</v>
      </c>
      <c r="D547" s="244"/>
      <c r="E547" s="293">
        <f t="shared" si="12"/>
        <v>0</v>
      </c>
    </row>
    <row r="548" spans="1:5">
      <c r="A548" s="243">
        <v>2079999</v>
      </c>
      <c r="B548" s="243" t="s">
        <v>444</v>
      </c>
      <c r="C548" s="244">
        <v>10</v>
      </c>
      <c r="D548" s="244">
        <v>148</v>
      </c>
      <c r="E548" s="293">
        <f t="shared" si="12"/>
        <v>14.8</v>
      </c>
    </row>
    <row r="549" spans="1:5">
      <c r="A549" s="239">
        <v>208</v>
      </c>
      <c r="B549" s="239" t="s">
        <v>445</v>
      </c>
      <c r="C549" s="240">
        <f>C550+C569+C577+C579+C588+C592+C602+C610+C617+C625+C634+C639+C642+C645+C648+C651+C654+C658+C662+C670+C673</f>
        <v>4791</v>
      </c>
      <c r="D549" s="240">
        <f>D550+D569+D577+D579+D588+D592+D602+D610+D617+D625+D634+D639+D642+D645+D648+D651+D654+D658+D662+D670+D673</f>
        <v>7221</v>
      </c>
      <c r="E549" s="291">
        <f>IFERROR(D549/C549,)</f>
        <v>1.50720100187852</v>
      </c>
    </row>
    <row r="550" spans="1:5">
      <c r="A550" s="241">
        <v>20801</v>
      </c>
      <c r="B550" s="241" t="s">
        <v>446</v>
      </c>
      <c r="C550" s="242">
        <f>SUM(C551:C568)</f>
        <v>534</v>
      </c>
      <c r="D550" s="242">
        <f>SUM(D551:D568)</f>
        <v>880</v>
      </c>
      <c r="E550" s="292">
        <f t="shared" ref="E550:E613" si="13">IFERROR(D550/C550,0)</f>
        <v>1.64794007490637</v>
      </c>
    </row>
    <row r="551" spans="1:5">
      <c r="A551" s="243">
        <v>2080101</v>
      </c>
      <c r="B551" s="243" t="s">
        <v>77</v>
      </c>
      <c r="C551" s="244">
        <v>350</v>
      </c>
      <c r="D551" s="244">
        <v>439</v>
      </c>
      <c r="E551" s="293">
        <f t="shared" si="13"/>
        <v>1.25428571428571</v>
      </c>
    </row>
    <row r="552" spans="1:5">
      <c r="A552" s="243">
        <v>2080102</v>
      </c>
      <c r="B552" s="243" t="s">
        <v>78</v>
      </c>
      <c r="C552" s="244">
        <v>31</v>
      </c>
      <c r="D552" s="244"/>
      <c r="E552" s="293">
        <f t="shared" si="13"/>
        <v>0</v>
      </c>
    </row>
    <row r="553" spans="1:5">
      <c r="A553" s="243">
        <v>2080103</v>
      </c>
      <c r="B553" s="243" t="s">
        <v>79</v>
      </c>
      <c r="C553" s="244">
        <v>0</v>
      </c>
      <c r="D553" s="244"/>
      <c r="E553" s="293">
        <f t="shared" si="13"/>
        <v>0</v>
      </c>
    </row>
    <row r="554" spans="1:5">
      <c r="A554" s="243">
        <v>2080104</v>
      </c>
      <c r="B554" s="243" t="s">
        <v>447</v>
      </c>
      <c r="C554" s="244">
        <v>0</v>
      </c>
      <c r="D554" s="244"/>
      <c r="E554" s="293">
        <f t="shared" si="13"/>
        <v>0</v>
      </c>
    </row>
    <row r="555" spans="1:5">
      <c r="A555" s="243">
        <v>2080105</v>
      </c>
      <c r="B555" s="243" t="s">
        <v>448</v>
      </c>
      <c r="C555" s="244">
        <v>25</v>
      </c>
      <c r="D555" s="244">
        <v>96</v>
      </c>
      <c r="E555" s="293">
        <f t="shared" si="13"/>
        <v>3.84</v>
      </c>
    </row>
    <row r="556" spans="1:5">
      <c r="A556" s="243">
        <v>2080106</v>
      </c>
      <c r="B556" s="243" t="s">
        <v>449</v>
      </c>
      <c r="C556" s="244">
        <v>56</v>
      </c>
      <c r="D556" s="244">
        <v>166</v>
      </c>
      <c r="E556" s="293">
        <f t="shared" si="13"/>
        <v>2.96428571428571</v>
      </c>
    </row>
    <row r="557" spans="1:5">
      <c r="A557" s="243">
        <v>2080107</v>
      </c>
      <c r="B557" s="243" t="s">
        <v>450</v>
      </c>
      <c r="C557" s="244">
        <v>52</v>
      </c>
      <c r="D557" s="244">
        <v>179</v>
      </c>
      <c r="E557" s="293">
        <f t="shared" si="13"/>
        <v>3.44230769230769</v>
      </c>
    </row>
    <row r="558" spans="1:5">
      <c r="A558" s="243">
        <v>2080108</v>
      </c>
      <c r="B558" s="243" t="s">
        <v>118</v>
      </c>
      <c r="C558" s="244">
        <v>0</v>
      </c>
      <c r="D558" s="244"/>
      <c r="E558" s="293">
        <f t="shared" si="13"/>
        <v>0</v>
      </c>
    </row>
    <row r="559" spans="1:5">
      <c r="A559" s="243">
        <v>2080109</v>
      </c>
      <c r="B559" s="243" t="s">
        <v>451</v>
      </c>
      <c r="C559" s="244">
        <v>0</v>
      </c>
      <c r="D559" s="244"/>
      <c r="E559" s="293">
        <f t="shared" si="13"/>
        <v>0</v>
      </c>
    </row>
    <row r="560" spans="1:5">
      <c r="A560" s="243">
        <v>2080110</v>
      </c>
      <c r="B560" s="243" t="s">
        <v>452</v>
      </c>
      <c r="C560" s="244">
        <v>0</v>
      </c>
      <c r="D560" s="244"/>
      <c r="E560" s="293">
        <f t="shared" si="13"/>
        <v>0</v>
      </c>
    </row>
    <row r="561" spans="1:5">
      <c r="A561" s="243">
        <v>2080111</v>
      </c>
      <c r="B561" s="243" t="s">
        <v>453</v>
      </c>
      <c r="C561" s="244">
        <v>20</v>
      </c>
      <c r="D561" s="244"/>
      <c r="E561" s="293">
        <f t="shared" si="13"/>
        <v>0</v>
      </c>
    </row>
    <row r="562" spans="1:5">
      <c r="A562" s="243">
        <v>2080112</v>
      </c>
      <c r="B562" s="243" t="s">
        <v>454</v>
      </c>
      <c r="C562" s="244">
        <v>0</v>
      </c>
      <c r="D562" s="244"/>
      <c r="E562" s="293">
        <f t="shared" si="13"/>
        <v>0</v>
      </c>
    </row>
    <row r="563" spans="1:5">
      <c r="A563" s="243">
        <v>2080113</v>
      </c>
      <c r="B563" s="243" t="s">
        <v>455</v>
      </c>
      <c r="C563" s="244">
        <v>0</v>
      </c>
      <c r="D563" s="244"/>
      <c r="E563" s="293">
        <f t="shared" si="13"/>
        <v>0</v>
      </c>
    </row>
    <row r="564" spans="1:5">
      <c r="A564" s="243">
        <v>2080114</v>
      </c>
      <c r="B564" s="243" t="s">
        <v>456</v>
      </c>
      <c r="C564" s="244">
        <v>0</v>
      </c>
      <c r="D564" s="244"/>
      <c r="E564" s="293">
        <f t="shared" si="13"/>
        <v>0</v>
      </c>
    </row>
    <row r="565" spans="1:5">
      <c r="A565" s="243">
        <v>2080115</v>
      </c>
      <c r="B565" s="243" t="s">
        <v>457</v>
      </c>
      <c r="C565" s="244">
        <v>0</v>
      </c>
      <c r="D565" s="244"/>
      <c r="E565" s="293">
        <f t="shared" si="13"/>
        <v>0</v>
      </c>
    </row>
    <row r="566" spans="1:5">
      <c r="A566" s="243">
        <v>2080116</v>
      </c>
      <c r="B566" s="243" t="s">
        <v>458</v>
      </c>
      <c r="C566" s="244">
        <v>0</v>
      </c>
      <c r="D566" s="244"/>
      <c r="E566" s="293">
        <f t="shared" si="13"/>
        <v>0</v>
      </c>
    </row>
    <row r="567" spans="1:5">
      <c r="A567" s="243">
        <v>2080150</v>
      </c>
      <c r="B567" s="243" t="s">
        <v>86</v>
      </c>
      <c r="C567" s="244">
        <v>0</v>
      </c>
      <c r="D567" s="244"/>
      <c r="E567" s="293">
        <f t="shared" si="13"/>
        <v>0</v>
      </c>
    </row>
    <row r="568" spans="1:5">
      <c r="A568" s="243">
        <v>2080199</v>
      </c>
      <c r="B568" s="243" t="s">
        <v>459</v>
      </c>
      <c r="C568" s="244">
        <v>0</v>
      </c>
      <c r="D568" s="244"/>
      <c r="E568" s="293">
        <f t="shared" si="13"/>
        <v>0</v>
      </c>
    </row>
    <row r="569" spans="1:5">
      <c r="A569" s="241">
        <v>20802</v>
      </c>
      <c r="B569" s="241" t="s">
        <v>460</v>
      </c>
      <c r="C569" s="242">
        <f>SUM(C570:C576)</f>
        <v>317</v>
      </c>
      <c r="D569" s="242">
        <f>SUM(D570:D576)</f>
        <v>735</v>
      </c>
      <c r="E569" s="292">
        <f t="shared" si="13"/>
        <v>2.3186119873817</v>
      </c>
    </row>
    <row r="570" spans="1:5">
      <c r="A570" s="243">
        <v>2080201</v>
      </c>
      <c r="B570" s="243" t="s">
        <v>77</v>
      </c>
      <c r="C570" s="244">
        <v>124</v>
      </c>
      <c r="D570" s="244">
        <v>492</v>
      </c>
      <c r="E570" s="293">
        <f t="shared" si="13"/>
        <v>3.96774193548387</v>
      </c>
    </row>
    <row r="571" spans="1:5">
      <c r="A571" s="243">
        <v>2080202</v>
      </c>
      <c r="B571" s="243" t="s">
        <v>78</v>
      </c>
      <c r="C571" s="244">
        <v>89</v>
      </c>
      <c r="D571" s="244">
        <v>243</v>
      </c>
      <c r="E571" s="293">
        <f t="shared" si="13"/>
        <v>2.73033707865169</v>
      </c>
    </row>
    <row r="572" spans="1:5">
      <c r="A572" s="243">
        <v>2080203</v>
      </c>
      <c r="B572" s="243" t="s">
        <v>79</v>
      </c>
      <c r="C572" s="244">
        <v>0</v>
      </c>
      <c r="D572" s="244"/>
      <c r="E572" s="293">
        <f t="shared" si="13"/>
        <v>0</v>
      </c>
    </row>
    <row r="573" spans="1:5">
      <c r="A573" s="243">
        <v>2080206</v>
      </c>
      <c r="B573" s="243" t="s">
        <v>461</v>
      </c>
      <c r="C573" s="244">
        <v>0</v>
      </c>
      <c r="D573" s="244"/>
      <c r="E573" s="293">
        <f t="shared" si="13"/>
        <v>0</v>
      </c>
    </row>
    <row r="574" spans="1:5">
      <c r="A574" s="243">
        <v>2080207</v>
      </c>
      <c r="B574" s="243" t="s">
        <v>462</v>
      </c>
      <c r="C574" s="244">
        <v>0</v>
      </c>
      <c r="D574" s="244"/>
      <c r="E574" s="293">
        <f t="shared" si="13"/>
        <v>0</v>
      </c>
    </row>
    <row r="575" spans="1:5">
      <c r="A575" s="243">
        <v>2080208</v>
      </c>
      <c r="B575" s="243" t="s">
        <v>463</v>
      </c>
      <c r="C575" s="244">
        <v>0</v>
      </c>
      <c r="D575" s="244"/>
      <c r="E575" s="293">
        <f t="shared" si="13"/>
        <v>0</v>
      </c>
    </row>
    <row r="576" spans="1:5">
      <c r="A576" s="243">
        <v>2080299</v>
      </c>
      <c r="B576" s="243" t="s">
        <v>464</v>
      </c>
      <c r="C576" s="244">
        <v>104</v>
      </c>
      <c r="D576" s="244"/>
      <c r="E576" s="293">
        <f t="shared" si="13"/>
        <v>0</v>
      </c>
    </row>
    <row r="577" spans="1:5">
      <c r="A577" s="241">
        <v>20804</v>
      </c>
      <c r="B577" s="241" t="s">
        <v>465</v>
      </c>
      <c r="C577" s="242">
        <f>SUM(C578)</f>
        <v>0</v>
      </c>
      <c r="D577" s="242">
        <f>SUM(D578)</f>
        <v>0</v>
      </c>
      <c r="E577" s="292">
        <f t="shared" si="13"/>
        <v>0</v>
      </c>
    </row>
    <row r="578" spans="1:5">
      <c r="A578" s="243">
        <v>2080402</v>
      </c>
      <c r="B578" s="243" t="s">
        <v>466</v>
      </c>
      <c r="C578" s="244">
        <v>0</v>
      </c>
      <c r="D578" s="244"/>
      <c r="E578" s="293">
        <f t="shared" si="13"/>
        <v>0</v>
      </c>
    </row>
    <row r="579" spans="1:5">
      <c r="A579" s="241">
        <v>20805</v>
      </c>
      <c r="B579" s="241" t="s">
        <v>467</v>
      </c>
      <c r="C579" s="242">
        <f>SUM(C580:C587)</f>
        <v>1314</v>
      </c>
      <c r="D579" s="242">
        <f>SUM(D580:D587)</f>
        <v>2227</v>
      </c>
      <c r="E579" s="292">
        <f t="shared" si="13"/>
        <v>1.69482496194825</v>
      </c>
    </row>
    <row r="580" spans="1:5">
      <c r="A580" s="243">
        <v>2080501</v>
      </c>
      <c r="B580" s="243" t="s">
        <v>468</v>
      </c>
      <c r="C580" s="244">
        <v>0</v>
      </c>
      <c r="D580" s="244"/>
      <c r="E580" s="293">
        <f t="shared" si="13"/>
        <v>0</v>
      </c>
    </row>
    <row r="581" spans="1:5">
      <c r="A581" s="243">
        <v>2080502</v>
      </c>
      <c r="B581" s="243" t="s">
        <v>469</v>
      </c>
      <c r="C581" s="244">
        <v>0</v>
      </c>
      <c r="D581" s="244"/>
      <c r="E581" s="293">
        <f t="shared" si="13"/>
        <v>0</v>
      </c>
    </row>
    <row r="582" spans="1:5">
      <c r="A582" s="243">
        <v>2080503</v>
      </c>
      <c r="B582" s="243" t="s">
        <v>470</v>
      </c>
      <c r="C582" s="244">
        <v>0</v>
      </c>
      <c r="D582" s="244"/>
      <c r="E582" s="293">
        <f t="shared" si="13"/>
        <v>0</v>
      </c>
    </row>
    <row r="583" spans="1:5">
      <c r="A583" s="243">
        <v>2080505</v>
      </c>
      <c r="B583" s="243" t="s">
        <v>471</v>
      </c>
      <c r="C583" s="244">
        <v>1314</v>
      </c>
      <c r="D583" s="244">
        <v>227</v>
      </c>
      <c r="E583" s="293">
        <f t="shared" si="13"/>
        <v>0.172754946727549</v>
      </c>
    </row>
    <row r="584" spans="1:5">
      <c r="A584" s="243">
        <v>2080506</v>
      </c>
      <c r="B584" s="243" t="s">
        <v>472</v>
      </c>
      <c r="C584" s="244">
        <v>0</v>
      </c>
      <c r="D584" s="244"/>
      <c r="E584" s="293">
        <f t="shared" si="13"/>
        <v>0</v>
      </c>
    </row>
    <row r="585" spans="1:5">
      <c r="A585" s="243">
        <v>2080507</v>
      </c>
      <c r="B585" s="243" t="s">
        <v>473</v>
      </c>
      <c r="C585" s="244">
        <v>0</v>
      </c>
      <c r="D585" s="244">
        <v>1500</v>
      </c>
      <c r="E585" s="293">
        <f t="shared" si="13"/>
        <v>0</v>
      </c>
    </row>
    <row r="586" spans="1:5">
      <c r="A586" s="243">
        <v>2080508</v>
      </c>
      <c r="B586" s="243" t="s">
        <v>474</v>
      </c>
      <c r="C586" s="244">
        <v>0</v>
      </c>
      <c r="D586" s="244">
        <v>500</v>
      </c>
      <c r="E586" s="293">
        <f t="shared" si="13"/>
        <v>0</v>
      </c>
    </row>
    <row r="587" spans="1:5">
      <c r="A587" s="243">
        <v>2080599</v>
      </c>
      <c r="B587" s="243" t="s">
        <v>475</v>
      </c>
      <c r="C587" s="244">
        <v>0</v>
      </c>
      <c r="D587" s="244"/>
      <c r="E587" s="293">
        <f t="shared" si="13"/>
        <v>0</v>
      </c>
    </row>
    <row r="588" spans="1:5">
      <c r="A588" s="241">
        <v>20806</v>
      </c>
      <c r="B588" s="241" t="s">
        <v>476</v>
      </c>
      <c r="C588" s="242">
        <f>SUM(C589:C591)</f>
        <v>4</v>
      </c>
      <c r="D588" s="242">
        <f>SUM(D589:D591)</f>
        <v>0</v>
      </c>
      <c r="E588" s="292">
        <f t="shared" si="13"/>
        <v>0</v>
      </c>
    </row>
    <row r="589" spans="1:5">
      <c r="A589" s="243">
        <v>2080601</v>
      </c>
      <c r="B589" s="243" t="s">
        <v>477</v>
      </c>
      <c r="C589" s="244">
        <v>0</v>
      </c>
      <c r="D589" s="244"/>
      <c r="E589" s="293">
        <f t="shared" si="13"/>
        <v>0</v>
      </c>
    </row>
    <row r="590" spans="1:5">
      <c r="A590" s="243">
        <v>2080602</v>
      </c>
      <c r="B590" s="243" t="s">
        <v>478</v>
      </c>
      <c r="C590" s="244">
        <v>0</v>
      </c>
      <c r="D590" s="244"/>
      <c r="E590" s="293">
        <f t="shared" si="13"/>
        <v>0</v>
      </c>
    </row>
    <row r="591" spans="1:5">
      <c r="A591" s="243">
        <v>2080699</v>
      </c>
      <c r="B591" s="243" t="s">
        <v>479</v>
      </c>
      <c r="C591" s="244">
        <v>4</v>
      </c>
      <c r="D591" s="244"/>
      <c r="E591" s="293">
        <f t="shared" si="13"/>
        <v>0</v>
      </c>
    </row>
    <row r="592" spans="1:5">
      <c r="A592" s="241">
        <v>20807</v>
      </c>
      <c r="B592" s="241" t="s">
        <v>480</v>
      </c>
      <c r="C592" s="242">
        <f>SUM(C593:C601)</f>
        <v>120</v>
      </c>
      <c r="D592" s="242">
        <f>SUM(D593:D601)</f>
        <v>0</v>
      </c>
      <c r="E592" s="292">
        <f t="shared" si="13"/>
        <v>0</v>
      </c>
    </row>
    <row r="593" spans="1:5">
      <c r="A593" s="243">
        <v>2080701</v>
      </c>
      <c r="B593" s="243" t="s">
        <v>481</v>
      </c>
      <c r="C593" s="244">
        <v>0</v>
      </c>
      <c r="D593" s="244"/>
      <c r="E593" s="293">
        <f t="shared" si="13"/>
        <v>0</v>
      </c>
    </row>
    <row r="594" spans="1:5">
      <c r="A594" s="243">
        <v>2080702</v>
      </c>
      <c r="B594" s="243" t="s">
        <v>482</v>
      </c>
      <c r="C594" s="244">
        <v>0</v>
      </c>
      <c r="D594" s="244"/>
      <c r="E594" s="293">
        <f t="shared" si="13"/>
        <v>0</v>
      </c>
    </row>
    <row r="595" spans="1:5">
      <c r="A595" s="243">
        <v>2080704</v>
      </c>
      <c r="B595" s="243" t="s">
        <v>483</v>
      </c>
      <c r="C595" s="244">
        <v>0</v>
      </c>
      <c r="D595" s="244"/>
      <c r="E595" s="293">
        <f t="shared" si="13"/>
        <v>0</v>
      </c>
    </row>
    <row r="596" spans="1:5">
      <c r="A596" s="243">
        <v>2080705</v>
      </c>
      <c r="B596" s="243" t="s">
        <v>484</v>
      </c>
      <c r="C596" s="244">
        <v>0</v>
      </c>
      <c r="D596" s="244"/>
      <c r="E596" s="293">
        <f t="shared" si="13"/>
        <v>0</v>
      </c>
    </row>
    <row r="597" spans="1:5">
      <c r="A597" s="243">
        <v>2080709</v>
      </c>
      <c r="B597" s="243" t="s">
        <v>485</v>
      </c>
      <c r="C597" s="244">
        <v>0</v>
      </c>
      <c r="D597" s="244"/>
      <c r="E597" s="293">
        <f t="shared" si="13"/>
        <v>0</v>
      </c>
    </row>
    <row r="598" spans="1:5">
      <c r="A598" s="243">
        <v>2080711</v>
      </c>
      <c r="B598" s="243" t="s">
        <v>486</v>
      </c>
      <c r="C598" s="244">
        <v>0</v>
      </c>
      <c r="D598" s="244"/>
      <c r="E598" s="293">
        <f t="shared" si="13"/>
        <v>0</v>
      </c>
    </row>
    <row r="599" spans="1:5">
      <c r="A599" s="243">
        <v>2080712</v>
      </c>
      <c r="B599" s="243" t="s">
        <v>487</v>
      </c>
      <c r="C599" s="244">
        <v>0</v>
      </c>
      <c r="D599" s="244"/>
      <c r="E599" s="293">
        <f t="shared" si="13"/>
        <v>0</v>
      </c>
    </row>
    <row r="600" spans="1:5">
      <c r="A600" s="243">
        <v>2080713</v>
      </c>
      <c r="B600" s="243" t="s">
        <v>488</v>
      </c>
      <c r="C600" s="244">
        <v>0</v>
      </c>
      <c r="D600" s="244"/>
      <c r="E600" s="293">
        <f t="shared" si="13"/>
        <v>0</v>
      </c>
    </row>
    <row r="601" spans="1:5">
      <c r="A601" s="243">
        <v>2080799</v>
      </c>
      <c r="B601" s="243" t="s">
        <v>489</v>
      </c>
      <c r="C601" s="244">
        <v>120</v>
      </c>
      <c r="D601" s="244"/>
      <c r="E601" s="293">
        <f t="shared" si="13"/>
        <v>0</v>
      </c>
    </row>
    <row r="602" spans="1:5">
      <c r="A602" s="241">
        <v>20808</v>
      </c>
      <c r="B602" s="241" t="s">
        <v>490</v>
      </c>
      <c r="C602" s="242">
        <f>SUM(C603:C609)</f>
        <v>450</v>
      </c>
      <c r="D602" s="242">
        <f>SUM(D603:D609)</f>
        <v>600</v>
      </c>
      <c r="E602" s="292">
        <f t="shared" si="13"/>
        <v>1.33333333333333</v>
      </c>
    </row>
    <row r="603" spans="1:5">
      <c r="A603" s="243">
        <v>2080801</v>
      </c>
      <c r="B603" s="243" t="s">
        <v>491</v>
      </c>
      <c r="C603" s="244">
        <v>450</v>
      </c>
      <c r="D603" s="244">
        <v>600</v>
      </c>
      <c r="E603" s="293">
        <f t="shared" si="13"/>
        <v>1.33333333333333</v>
      </c>
    </row>
    <row r="604" spans="1:5">
      <c r="A604" s="243">
        <v>2080802</v>
      </c>
      <c r="B604" s="243" t="s">
        <v>492</v>
      </c>
      <c r="C604" s="244">
        <v>0</v>
      </c>
      <c r="D604" s="244"/>
      <c r="E604" s="293">
        <f t="shared" si="13"/>
        <v>0</v>
      </c>
    </row>
    <row r="605" spans="1:5">
      <c r="A605" s="243">
        <v>2080803</v>
      </c>
      <c r="B605" s="243" t="s">
        <v>493</v>
      </c>
      <c r="C605" s="244">
        <v>0</v>
      </c>
      <c r="D605" s="244"/>
      <c r="E605" s="293">
        <f t="shared" si="13"/>
        <v>0</v>
      </c>
    </row>
    <row r="606" spans="1:5">
      <c r="A606" s="243">
        <v>2080804</v>
      </c>
      <c r="B606" s="243" t="s">
        <v>494</v>
      </c>
      <c r="C606" s="244">
        <v>0</v>
      </c>
      <c r="D606" s="244"/>
      <c r="E606" s="293">
        <f t="shared" si="13"/>
        <v>0</v>
      </c>
    </row>
    <row r="607" spans="1:5">
      <c r="A607" s="243">
        <v>2080805</v>
      </c>
      <c r="B607" s="243" t="s">
        <v>495</v>
      </c>
      <c r="C607" s="244">
        <v>0</v>
      </c>
      <c r="D607" s="244"/>
      <c r="E607" s="293">
        <f t="shared" si="13"/>
        <v>0</v>
      </c>
    </row>
    <row r="608" spans="1:5">
      <c r="A608" s="243">
        <v>2080806</v>
      </c>
      <c r="B608" s="243" t="s">
        <v>496</v>
      </c>
      <c r="C608" s="244">
        <v>0</v>
      </c>
      <c r="D608" s="244"/>
      <c r="E608" s="293">
        <f t="shared" si="13"/>
        <v>0</v>
      </c>
    </row>
    <row r="609" spans="1:5">
      <c r="A609" s="243">
        <v>2080899</v>
      </c>
      <c r="B609" s="243" t="s">
        <v>497</v>
      </c>
      <c r="C609" s="244">
        <v>0</v>
      </c>
      <c r="D609" s="244"/>
      <c r="E609" s="293">
        <f t="shared" si="13"/>
        <v>0</v>
      </c>
    </row>
    <row r="610" spans="1:5">
      <c r="A610" s="241">
        <v>20809</v>
      </c>
      <c r="B610" s="241" t="s">
        <v>498</v>
      </c>
      <c r="C610" s="242">
        <f>SUM(C611:C616)</f>
        <v>146</v>
      </c>
      <c r="D610" s="242">
        <f>SUM(D611:D616)</f>
        <v>96</v>
      </c>
      <c r="E610" s="292">
        <f t="shared" si="13"/>
        <v>0.657534246575342</v>
      </c>
    </row>
    <row r="611" spans="1:5">
      <c r="A611" s="243">
        <v>2080901</v>
      </c>
      <c r="B611" s="243" t="s">
        <v>499</v>
      </c>
      <c r="C611" s="244">
        <v>146</v>
      </c>
      <c r="D611" s="244">
        <v>40</v>
      </c>
      <c r="E611" s="293">
        <f t="shared" si="13"/>
        <v>0.273972602739726</v>
      </c>
    </row>
    <row r="612" spans="1:5">
      <c r="A612" s="243">
        <v>2080902</v>
      </c>
      <c r="B612" s="243" t="s">
        <v>500</v>
      </c>
      <c r="C612" s="244">
        <v>0</v>
      </c>
      <c r="D612" s="244"/>
      <c r="E612" s="293">
        <f t="shared" si="13"/>
        <v>0</v>
      </c>
    </row>
    <row r="613" spans="1:5">
      <c r="A613" s="243">
        <v>2080903</v>
      </c>
      <c r="B613" s="243" t="s">
        <v>501</v>
      </c>
      <c r="C613" s="244">
        <v>0</v>
      </c>
      <c r="D613" s="244"/>
      <c r="E613" s="293">
        <f t="shared" si="13"/>
        <v>0</v>
      </c>
    </row>
    <row r="614" spans="1:5">
      <c r="A614" s="243">
        <v>2080904</v>
      </c>
      <c r="B614" s="243" t="s">
        <v>502</v>
      </c>
      <c r="C614" s="244">
        <v>0</v>
      </c>
      <c r="D614" s="244"/>
      <c r="E614" s="293">
        <f t="shared" ref="E614:E674" si="14">IFERROR(D614/C614,0)</f>
        <v>0</v>
      </c>
    </row>
    <row r="615" spans="1:5">
      <c r="A615" s="243">
        <v>2080905</v>
      </c>
      <c r="B615" s="243" t="s">
        <v>503</v>
      </c>
      <c r="C615" s="244">
        <v>0</v>
      </c>
      <c r="D615" s="244"/>
      <c r="E615" s="293">
        <f t="shared" si="14"/>
        <v>0</v>
      </c>
    </row>
    <row r="616" spans="1:5">
      <c r="A616" s="243">
        <v>2080999</v>
      </c>
      <c r="B616" s="243" t="s">
        <v>504</v>
      </c>
      <c r="C616" s="244">
        <v>0</v>
      </c>
      <c r="D616" s="244">
        <v>56</v>
      </c>
      <c r="E616" s="293">
        <f t="shared" si="14"/>
        <v>0</v>
      </c>
    </row>
    <row r="617" spans="1:5">
      <c r="A617" s="241">
        <v>20810</v>
      </c>
      <c r="B617" s="241" t="s">
        <v>505</v>
      </c>
      <c r="C617" s="242">
        <f>SUM(C618:C624)</f>
        <v>0</v>
      </c>
      <c r="D617" s="242">
        <f>SUM(D618:D624)</f>
        <v>0</v>
      </c>
      <c r="E617" s="292">
        <f t="shared" si="14"/>
        <v>0</v>
      </c>
    </row>
    <row r="618" spans="1:5">
      <c r="A618" s="243">
        <v>2081001</v>
      </c>
      <c r="B618" s="243" t="s">
        <v>506</v>
      </c>
      <c r="C618" s="244">
        <v>0</v>
      </c>
      <c r="D618" s="244"/>
      <c r="E618" s="293">
        <f t="shared" si="14"/>
        <v>0</v>
      </c>
    </row>
    <row r="619" spans="1:5">
      <c r="A619" s="243">
        <v>2081002</v>
      </c>
      <c r="B619" s="243" t="s">
        <v>507</v>
      </c>
      <c r="C619" s="244">
        <v>0</v>
      </c>
      <c r="D619" s="244"/>
      <c r="E619" s="293">
        <f t="shared" si="14"/>
        <v>0</v>
      </c>
    </row>
    <row r="620" spans="1:5">
      <c r="A620" s="243">
        <v>2081003</v>
      </c>
      <c r="B620" s="243" t="s">
        <v>508</v>
      </c>
      <c r="C620" s="244">
        <v>0</v>
      </c>
      <c r="D620" s="244"/>
      <c r="E620" s="293">
        <f t="shared" si="14"/>
        <v>0</v>
      </c>
    </row>
    <row r="621" spans="1:5">
      <c r="A621" s="243">
        <v>2081004</v>
      </c>
      <c r="B621" s="243" t="s">
        <v>509</v>
      </c>
      <c r="C621" s="244">
        <v>0</v>
      </c>
      <c r="D621" s="244"/>
      <c r="E621" s="293">
        <f t="shared" si="14"/>
        <v>0</v>
      </c>
    </row>
    <row r="622" spans="1:5">
      <c r="A622" s="243">
        <v>2081005</v>
      </c>
      <c r="B622" s="243" t="s">
        <v>510</v>
      </c>
      <c r="C622" s="244">
        <v>0</v>
      </c>
      <c r="D622" s="244"/>
      <c r="E622" s="293">
        <f t="shared" si="14"/>
        <v>0</v>
      </c>
    </row>
    <row r="623" spans="1:5">
      <c r="A623" s="243">
        <v>2081006</v>
      </c>
      <c r="B623" s="243" t="s">
        <v>511</v>
      </c>
      <c r="C623" s="244">
        <v>0</v>
      </c>
      <c r="D623" s="244"/>
      <c r="E623" s="293">
        <f t="shared" si="14"/>
        <v>0</v>
      </c>
    </row>
    <row r="624" spans="1:5">
      <c r="A624" s="243">
        <v>2081099</v>
      </c>
      <c r="B624" s="243" t="s">
        <v>512</v>
      </c>
      <c r="C624" s="244">
        <v>0</v>
      </c>
      <c r="D624" s="244"/>
      <c r="E624" s="293">
        <f t="shared" si="14"/>
        <v>0</v>
      </c>
    </row>
    <row r="625" spans="1:5">
      <c r="A625" s="241">
        <v>20811</v>
      </c>
      <c r="B625" s="241" t="s">
        <v>513</v>
      </c>
      <c r="C625" s="242">
        <f>SUM(C626:C633)</f>
        <v>258</v>
      </c>
      <c r="D625" s="242">
        <f>SUM(D626:D633)</f>
        <v>529</v>
      </c>
      <c r="E625" s="292">
        <f t="shared" si="14"/>
        <v>2.05038759689922</v>
      </c>
    </row>
    <row r="626" spans="1:5">
      <c r="A626" s="243">
        <v>2081101</v>
      </c>
      <c r="B626" s="243" t="s">
        <v>77</v>
      </c>
      <c r="C626" s="244">
        <v>0</v>
      </c>
      <c r="D626" s="244"/>
      <c r="E626" s="293">
        <f t="shared" si="14"/>
        <v>0</v>
      </c>
    </row>
    <row r="627" spans="1:5">
      <c r="A627" s="243">
        <v>2081102</v>
      </c>
      <c r="B627" s="243" t="s">
        <v>78</v>
      </c>
      <c r="C627" s="244">
        <v>0</v>
      </c>
      <c r="D627" s="244"/>
      <c r="E627" s="293">
        <f t="shared" si="14"/>
        <v>0</v>
      </c>
    </row>
    <row r="628" spans="1:5">
      <c r="A628" s="243">
        <v>2081103</v>
      </c>
      <c r="B628" s="243" t="s">
        <v>79</v>
      </c>
      <c r="C628" s="244">
        <v>0</v>
      </c>
      <c r="D628" s="244"/>
      <c r="E628" s="293">
        <f t="shared" si="14"/>
        <v>0</v>
      </c>
    </row>
    <row r="629" spans="1:5">
      <c r="A629" s="243">
        <v>2081104</v>
      </c>
      <c r="B629" s="243" t="s">
        <v>514</v>
      </c>
      <c r="C629" s="244">
        <v>60</v>
      </c>
      <c r="D629" s="244">
        <v>65</v>
      </c>
      <c r="E629" s="293">
        <f t="shared" si="14"/>
        <v>1.08333333333333</v>
      </c>
    </row>
    <row r="630" spans="1:5">
      <c r="A630" s="243">
        <v>2081105</v>
      </c>
      <c r="B630" s="243" t="s">
        <v>515</v>
      </c>
      <c r="C630" s="244">
        <v>25</v>
      </c>
      <c r="D630" s="244">
        <v>55</v>
      </c>
      <c r="E630" s="293">
        <f t="shared" si="14"/>
        <v>2.2</v>
      </c>
    </row>
    <row r="631" spans="1:5">
      <c r="A631" s="243">
        <v>2081106</v>
      </c>
      <c r="B631" s="243" t="s">
        <v>516</v>
      </c>
      <c r="C631" s="244">
        <v>0</v>
      </c>
      <c r="D631" s="244"/>
      <c r="E631" s="293">
        <f t="shared" si="14"/>
        <v>0</v>
      </c>
    </row>
    <row r="632" spans="1:5">
      <c r="A632" s="243">
        <v>2081107</v>
      </c>
      <c r="B632" s="243" t="s">
        <v>517</v>
      </c>
      <c r="C632" s="244">
        <v>132</v>
      </c>
      <c r="D632" s="244">
        <v>209</v>
      </c>
      <c r="E632" s="293">
        <f t="shared" si="14"/>
        <v>1.58333333333333</v>
      </c>
    </row>
    <row r="633" spans="1:5">
      <c r="A633" s="243">
        <v>2081199</v>
      </c>
      <c r="B633" s="243" t="s">
        <v>518</v>
      </c>
      <c r="C633" s="244">
        <v>41</v>
      </c>
      <c r="D633" s="244">
        <v>200</v>
      </c>
      <c r="E633" s="293">
        <f t="shared" si="14"/>
        <v>4.8780487804878</v>
      </c>
    </row>
    <row r="634" spans="1:5">
      <c r="A634" s="241">
        <v>20816</v>
      </c>
      <c r="B634" s="241" t="s">
        <v>519</v>
      </c>
      <c r="C634" s="242">
        <f>SUM(C635:C638)</f>
        <v>0</v>
      </c>
      <c r="D634" s="242">
        <f>SUM(D635:D638)</f>
        <v>0</v>
      </c>
      <c r="E634" s="292">
        <f t="shared" si="14"/>
        <v>0</v>
      </c>
    </row>
    <row r="635" spans="1:5">
      <c r="A635" s="243">
        <v>2081601</v>
      </c>
      <c r="B635" s="243" t="s">
        <v>77</v>
      </c>
      <c r="C635" s="244">
        <v>0</v>
      </c>
      <c r="D635" s="244"/>
      <c r="E635" s="293">
        <f t="shared" si="14"/>
        <v>0</v>
      </c>
    </row>
    <row r="636" spans="1:5">
      <c r="A636" s="243">
        <v>2081602</v>
      </c>
      <c r="B636" s="243" t="s">
        <v>78</v>
      </c>
      <c r="C636" s="244">
        <v>0</v>
      </c>
      <c r="D636" s="244"/>
      <c r="E636" s="293">
        <f t="shared" si="14"/>
        <v>0</v>
      </c>
    </row>
    <row r="637" spans="1:5">
      <c r="A637" s="243">
        <v>2081603</v>
      </c>
      <c r="B637" s="243" t="s">
        <v>79</v>
      </c>
      <c r="C637" s="244">
        <v>0</v>
      </c>
      <c r="D637" s="244"/>
      <c r="E637" s="293">
        <f t="shared" si="14"/>
        <v>0</v>
      </c>
    </row>
    <row r="638" spans="1:5">
      <c r="A638" s="243">
        <v>2081699</v>
      </c>
      <c r="B638" s="243" t="s">
        <v>520</v>
      </c>
      <c r="C638" s="244">
        <v>0</v>
      </c>
      <c r="D638" s="244"/>
      <c r="E638" s="293">
        <f t="shared" si="14"/>
        <v>0</v>
      </c>
    </row>
    <row r="639" spans="1:5">
      <c r="A639" s="241">
        <v>20819</v>
      </c>
      <c r="B639" s="241" t="s">
        <v>521</v>
      </c>
      <c r="C639" s="242">
        <f>SUM(C640:C641)</f>
        <v>552</v>
      </c>
      <c r="D639" s="242">
        <f>SUM(D640:D641)</f>
        <v>133</v>
      </c>
      <c r="E639" s="292">
        <f t="shared" si="14"/>
        <v>0.240942028985507</v>
      </c>
    </row>
    <row r="640" spans="1:5">
      <c r="A640" s="243">
        <v>2081901</v>
      </c>
      <c r="B640" s="243" t="s">
        <v>522</v>
      </c>
      <c r="C640" s="244">
        <v>0</v>
      </c>
      <c r="D640" s="244">
        <v>133</v>
      </c>
      <c r="E640" s="293">
        <f t="shared" si="14"/>
        <v>0</v>
      </c>
    </row>
    <row r="641" spans="1:5">
      <c r="A641" s="243">
        <v>2081902</v>
      </c>
      <c r="B641" s="243" t="s">
        <v>523</v>
      </c>
      <c r="C641" s="244">
        <v>552</v>
      </c>
      <c r="D641" s="244">
        <v>0</v>
      </c>
      <c r="E641" s="293">
        <f t="shared" si="14"/>
        <v>0</v>
      </c>
    </row>
    <row r="642" spans="1:5">
      <c r="A642" s="241">
        <v>20820</v>
      </c>
      <c r="B642" s="241" t="s">
        <v>524</v>
      </c>
      <c r="C642" s="242">
        <f>SUM(C643:C644)</f>
        <v>0</v>
      </c>
      <c r="D642" s="242">
        <f>SUM(D643:D644)</f>
        <v>0</v>
      </c>
      <c r="E642" s="292">
        <f t="shared" si="14"/>
        <v>0</v>
      </c>
    </row>
    <row r="643" spans="1:5">
      <c r="A643" s="243">
        <v>2082001</v>
      </c>
      <c r="B643" s="243" t="s">
        <v>525</v>
      </c>
      <c r="C643" s="244">
        <v>0</v>
      </c>
      <c r="D643" s="244"/>
      <c r="E643" s="293">
        <f t="shared" si="14"/>
        <v>0</v>
      </c>
    </row>
    <row r="644" spans="1:5">
      <c r="A644" s="243">
        <v>2082002</v>
      </c>
      <c r="B644" s="243" t="s">
        <v>526</v>
      </c>
      <c r="C644" s="244">
        <v>0</v>
      </c>
      <c r="D644" s="244"/>
      <c r="E644" s="293">
        <f t="shared" si="14"/>
        <v>0</v>
      </c>
    </row>
    <row r="645" spans="1:5">
      <c r="A645" s="241">
        <v>20821</v>
      </c>
      <c r="B645" s="241" t="s">
        <v>527</v>
      </c>
      <c r="C645" s="242">
        <f>SUM(C646:C647)</f>
        <v>0</v>
      </c>
      <c r="D645" s="242">
        <f>SUM(D646:D647)</f>
        <v>0</v>
      </c>
      <c r="E645" s="292">
        <f t="shared" si="14"/>
        <v>0</v>
      </c>
    </row>
    <row r="646" spans="1:5">
      <c r="A646" s="243">
        <v>2082101</v>
      </c>
      <c r="B646" s="243" t="s">
        <v>528</v>
      </c>
      <c r="C646" s="244">
        <v>0</v>
      </c>
      <c r="D646" s="244"/>
      <c r="E646" s="293">
        <f t="shared" si="14"/>
        <v>0</v>
      </c>
    </row>
    <row r="647" spans="1:5">
      <c r="A647" s="243">
        <v>2082102</v>
      </c>
      <c r="B647" s="243" t="s">
        <v>529</v>
      </c>
      <c r="C647" s="244">
        <v>0</v>
      </c>
      <c r="D647" s="244"/>
      <c r="E647" s="293">
        <f t="shared" si="14"/>
        <v>0</v>
      </c>
    </row>
    <row r="648" spans="1:5">
      <c r="A648" s="241">
        <v>20824</v>
      </c>
      <c r="B648" s="241" t="s">
        <v>530</v>
      </c>
      <c r="C648" s="242">
        <f>SUM(C649:C650)</f>
        <v>0</v>
      </c>
      <c r="D648" s="242">
        <f>SUM(D649:D650)</f>
        <v>0</v>
      </c>
      <c r="E648" s="292">
        <f t="shared" si="14"/>
        <v>0</v>
      </c>
    </row>
    <row r="649" spans="1:5">
      <c r="A649" s="243">
        <v>2082401</v>
      </c>
      <c r="B649" s="243" t="s">
        <v>531</v>
      </c>
      <c r="C649" s="244">
        <v>0</v>
      </c>
      <c r="D649" s="244"/>
      <c r="E649" s="293">
        <f t="shared" si="14"/>
        <v>0</v>
      </c>
    </row>
    <row r="650" spans="1:5">
      <c r="A650" s="243">
        <v>2082402</v>
      </c>
      <c r="B650" s="243" t="s">
        <v>532</v>
      </c>
      <c r="C650" s="244">
        <v>0</v>
      </c>
      <c r="D650" s="244"/>
      <c r="E650" s="293">
        <f t="shared" si="14"/>
        <v>0</v>
      </c>
    </row>
    <row r="651" spans="1:5">
      <c r="A651" s="241">
        <v>20825</v>
      </c>
      <c r="B651" s="241" t="s">
        <v>533</v>
      </c>
      <c r="C651" s="242">
        <f>SUM(C652:C653)</f>
        <v>0</v>
      </c>
      <c r="D651" s="242">
        <f>SUM(D652:D653)</f>
        <v>0</v>
      </c>
      <c r="E651" s="292">
        <f t="shared" si="14"/>
        <v>0</v>
      </c>
    </row>
    <row r="652" spans="1:5">
      <c r="A652" s="243">
        <v>2082501</v>
      </c>
      <c r="B652" s="243" t="s">
        <v>534</v>
      </c>
      <c r="C652" s="244">
        <v>0</v>
      </c>
      <c r="D652" s="244"/>
      <c r="E652" s="293">
        <f t="shared" si="14"/>
        <v>0</v>
      </c>
    </row>
    <row r="653" spans="1:5">
      <c r="A653" s="243">
        <v>2082502</v>
      </c>
      <c r="B653" s="243" t="s">
        <v>535</v>
      </c>
      <c r="C653" s="244">
        <v>0</v>
      </c>
      <c r="D653" s="244"/>
      <c r="E653" s="293">
        <f t="shared" si="14"/>
        <v>0</v>
      </c>
    </row>
    <row r="654" spans="1:5">
      <c r="A654" s="241">
        <v>20826</v>
      </c>
      <c r="B654" s="241" t="s">
        <v>536</v>
      </c>
      <c r="C654" s="242">
        <f>SUM(C655:C657)</f>
        <v>522</v>
      </c>
      <c r="D654" s="242">
        <f>SUM(D655:D657)</f>
        <v>1605</v>
      </c>
      <c r="E654" s="292">
        <f t="shared" si="14"/>
        <v>3.07471264367816</v>
      </c>
    </row>
    <row r="655" spans="1:5">
      <c r="A655" s="243">
        <v>2082601</v>
      </c>
      <c r="B655" s="243" t="s">
        <v>537</v>
      </c>
      <c r="C655" s="244">
        <v>0</v>
      </c>
      <c r="D655" s="244">
        <v>0</v>
      </c>
      <c r="E655" s="293">
        <f t="shared" si="14"/>
        <v>0</v>
      </c>
    </row>
    <row r="656" spans="1:5">
      <c r="A656" s="243">
        <v>2082602</v>
      </c>
      <c r="B656" s="243" t="s">
        <v>538</v>
      </c>
      <c r="C656" s="244">
        <v>522</v>
      </c>
      <c r="D656" s="244">
        <v>1605</v>
      </c>
      <c r="E656" s="293">
        <f t="shared" si="14"/>
        <v>3.07471264367816</v>
      </c>
    </row>
    <row r="657" spans="1:5">
      <c r="A657" s="243">
        <v>2082699</v>
      </c>
      <c r="B657" s="243" t="s">
        <v>539</v>
      </c>
      <c r="C657" s="244">
        <v>0</v>
      </c>
      <c r="D657" s="244"/>
      <c r="E657" s="293">
        <f t="shared" si="14"/>
        <v>0</v>
      </c>
    </row>
    <row r="658" spans="1:5">
      <c r="A658" s="241">
        <v>20827</v>
      </c>
      <c r="B658" s="241" t="s">
        <v>540</v>
      </c>
      <c r="C658" s="242">
        <f>SUM(C659:C661)</f>
        <v>266</v>
      </c>
      <c r="D658" s="242">
        <f>SUM(D659:D661)</f>
        <v>0</v>
      </c>
      <c r="E658" s="292">
        <f t="shared" si="14"/>
        <v>0</v>
      </c>
    </row>
    <row r="659" spans="1:5">
      <c r="A659" s="243">
        <v>2082701</v>
      </c>
      <c r="B659" s="243" t="s">
        <v>541</v>
      </c>
      <c r="C659" s="244">
        <v>76</v>
      </c>
      <c r="D659" s="244"/>
      <c r="E659" s="293">
        <f t="shared" si="14"/>
        <v>0</v>
      </c>
    </row>
    <row r="660" spans="1:5">
      <c r="A660" s="243">
        <v>2082702</v>
      </c>
      <c r="B660" s="243" t="s">
        <v>542</v>
      </c>
      <c r="C660" s="244">
        <v>190</v>
      </c>
      <c r="D660" s="244"/>
      <c r="E660" s="293">
        <f t="shared" si="14"/>
        <v>0</v>
      </c>
    </row>
    <row r="661" spans="1:5">
      <c r="A661" s="243">
        <v>2082799</v>
      </c>
      <c r="B661" s="243" t="s">
        <v>543</v>
      </c>
      <c r="C661" s="244">
        <v>0</v>
      </c>
      <c r="D661" s="244"/>
      <c r="E661" s="293">
        <f t="shared" si="14"/>
        <v>0</v>
      </c>
    </row>
    <row r="662" spans="1:5">
      <c r="A662" s="241">
        <v>20828</v>
      </c>
      <c r="B662" s="241" t="s">
        <v>544</v>
      </c>
      <c r="C662" s="242">
        <f>SUM(C663:C669)</f>
        <v>0</v>
      </c>
      <c r="D662" s="242">
        <f>SUM(D663:D669)</f>
        <v>121</v>
      </c>
      <c r="E662" s="292">
        <f t="shared" si="14"/>
        <v>0</v>
      </c>
    </row>
    <row r="663" spans="1:5">
      <c r="A663" s="243">
        <v>2082801</v>
      </c>
      <c r="B663" s="243" t="s">
        <v>77</v>
      </c>
      <c r="C663" s="244">
        <v>0</v>
      </c>
      <c r="D663" s="244">
        <v>121</v>
      </c>
      <c r="E663" s="293">
        <f t="shared" si="14"/>
        <v>0</v>
      </c>
    </row>
    <row r="664" spans="1:5">
      <c r="A664" s="243">
        <v>2082802</v>
      </c>
      <c r="B664" s="243" t="s">
        <v>78</v>
      </c>
      <c r="C664" s="244">
        <v>0</v>
      </c>
      <c r="D664" s="244"/>
      <c r="E664" s="293">
        <f t="shared" si="14"/>
        <v>0</v>
      </c>
    </row>
    <row r="665" spans="1:5">
      <c r="A665" s="243">
        <v>2082803</v>
      </c>
      <c r="B665" s="243" t="s">
        <v>79</v>
      </c>
      <c r="C665" s="244">
        <v>0</v>
      </c>
      <c r="D665" s="244"/>
      <c r="E665" s="293">
        <f t="shared" si="14"/>
        <v>0</v>
      </c>
    </row>
    <row r="666" spans="1:5">
      <c r="A666" s="243">
        <v>2082804</v>
      </c>
      <c r="B666" s="243" t="s">
        <v>545</v>
      </c>
      <c r="C666" s="244">
        <v>0</v>
      </c>
      <c r="D666" s="244"/>
      <c r="E666" s="293">
        <f t="shared" si="14"/>
        <v>0</v>
      </c>
    </row>
    <row r="667" spans="1:5">
      <c r="A667" s="243">
        <v>2082805</v>
      </c>
      <c r="B667" s="243" t="s">
        <v>546</v>
      </c>
      <c r="C667" s="244">
        <v>0</v>
      </c>
      <c r="D667" s="244"/>
      <c r="E667" s="293">
        <f t="shared" si="14"/>
        <v>0</v>
      </c>
    </row>
    <row r="668" spans="1:5">
      <c r="A668" s="243">
        <v>2082850</v>
      </c>
      <c r="B668" s="243" t="s">
        <v>86</v>
      </c>
      <c r="C668" s="244">
        <v>0</v>
      </c>
      <c r="D668" s="244"/>
      <c r="E668" s="293">
        <f t="shared" si="14"/>
        <v>0</v>
      </c>
    </row>
    <row r="669" spans="1:5">
      <c r="A669" s="243">
        <v>2082899</v>
      </c>
      <c r="B669" s="243" t="s">
        <v>547</v>
      </c>
      <c r="C669" s="244">
        <v>0</v>
      </c>
      <c r="D669" s="244"/>
      <c r="E669" s="293">
        <f t="shared" si="14"/>
        <v>0</v>
      </c>
    </row>
    <row r="670" spans="1:5">
      <c r="A670" s="241">
        <v>20830</v>
      </c>
      <c r="B670" s="241" t="s">
        <v>548</v>
      </c>
      <c r="C670" s="242">
        <f>SUM(C671:C672)</f>
        <v>0</v>
      </c>
      <c r="D670" s="242">
        <f>SUM(D671:D672)</f>
        <v>0</v>
      </c>
      <c r="E670" s="292">
        <f t="shared" si="14"/>
        <v>0</v>
      </c>
    </row>
    <row r="671" spans="1:5">
      <c r="A671" s="243">
        <v>2083001</v>
      </c>
      <c r="B671" s="243" t="s">
        <v>549</v>
      </c>
      <c r="C671" s="244">
        <v>0</v>
      </c>
      <c r="D671" s="244"/>
      <c r="E671" s="293">
        <f t="shared" si="14"/>
        <v>0</v>
      </c>
    </row>
    <row r="672" spans="1:5">
      <c r="A672" s="243">
        <v>2083099</v>
      </c>
      <c r="B672" s="243" t="s">
        <v>550</v>
      </c>
      <c r="C672" s="244">
        <v>0</v>
      </c>
      <c r="D672" s="244"/>
      <c r="E672" s="293">
        <f t="shared" si="14"/>
        <v>0</v>
      </c>
    </row>
    <row r="673" spans="1:5">
      <c r="A673" s="241">
        <v>20899</v>
      </c>
      <c r="B673" s="241" t="s">
        <v>551</v>
      </c>
      <c r="C673" s="242">
        <f>SUM(C674)</f>
        <v>308</v>
      </c>
      <c r="D673" s="242">
        <f>SUM(D674)</f>
        <v>295</v>
      </c>
      <c r="E673" s="292">
        <f t="shared" si="14"/>
        <v>0.957792207792208</v>
      </c>
    </row>
    <row r="674" spans="1:5">
      <c r="A674" s="243">
        <v>2089999</v>
      </c>
      <c r="B674" s="243" t="s">
        <v>552</v>
      </c>
      <c r="C674" s="244">
        <v>308</v>
      </c>
      <c r="D674" s="244">
        <v>295</v>
      </c>
      <c r="E674" s="293">
        <f t="shared" si="14"/>
        <v>0.957792207792208</v>
      </c>
    </row>
    <row r="675" spans="1:5">
      <c r="A675" s="239">
        <v>210</v>
      </c>
      <c r="B675" s="239" t="s">
        <v>553</v>
      </c>
      <c r="C675" s="240">
        <f>C676+C681+C695+C699+C711+C714+C718+C723+C727+C731+C734+C743+C745</f>
        <v>4967</v>
      </c>
      <c r="D675" s="240">
        <f>D676+D681+D695+D699+D711+D714+D718+D723+D727+D731+D734+D743+D745</f>
        <v>4426</v>
      </c>
      <c r="E675" s="291">
        <f>IFERROR(D675/C675,)</f>
        <v>0.891081135494262</v>
      </c>
    </row>
    <row r="676" spans="1:5">
      <c r="A676" s="241">
        <v>21001</v>
      </c>
      <c r="B676" s="241" t="s">
        <v>554</v>
      </c>
      <c r="C676" s="242">
        <f>SUM(C677:C680)</f>
        <v>1162</v>
      </c>
      <c r="D676" s="242">
        <f>SUM(D677:D680)</f>
        <v>1012</v>
      </c>
      <c r="E676" s="292">
        <f t="shared" ref="E676:E739" si="15">IFERROR(D676/C676,0)</f>
        <v>0.870912220309811</v>
      </c>
    </row>
    <row r="677" spans="1:5">
      <c r="A677" s="243">
        <v>2100101</v>
      </c>
      <c r="B677" s="243" t="s">
        <v>77</v>
      </c>
      <c r="C677" s="244">
        <v>988</v>
      </c>
      <c r="D677" s="244">
        <v>882</v>
      </c>
      <c r="E677" s="293">
        <f t="shared" si="15"/>
        <v>0.892712550607287</v>
      </c>
    </row>
    <row r="678" spans="1:5">
      <c r="A678" s="243">
        <v>2100102</v>
      </c>
      <c r="B678" s="243" t="s">
        <v>78</v>
      </c>
      <c r="C678" s="244">
        <v>105</v>
      </c>
      <c r="D678" s="244">
        <v>130</v>
      </c>
      <c r="E678" s="293">
        <f t="shared" si="15"/>
        <v>1.23809523809524</v>
      </c>
    </row>
    <row r="679" spans="1:5">
      <c r="A679" s="243">
        <v>2100103</v>
      </c>
      <c r="B679" s="243" t="s">
        <v>79</v>
      </c>
      <c r="C679" s="244">
        <v>0</v>
      </c>
      <c r="D679" s="244"/>
      <c r="E679" s="293">
        <f t="shared" si="15"/>
        <v>0</v>
      </c>
    </row>
    <row r="680" spans="1:5">
      <c r="A680" s="243">
        <v>2100199</v>
      </c>
      <c r="B680" s="243" t="s">
        <v>555</v>
      </c>
      <c r="C680" s="244">
        <v>69</v>
      </c>
      <c r="D680" s="244"/>
      <c r="E680" s="293">
        <f t="shared" si="15"/>
        <v>0</v>
      </c>
    </row>
    <row r="681" spans="1:5">
      <c r="A681" s="241">
        <v>21002</v>
      </c>
      <c r="B681" s="241" t="s">
        <v>556</v>
      </c>
      <c r="C681" s="242">
        <f>SUM(C682:C694)</f>
        <v>178</v>
      </c>
      <c r="D681" s="242">
        <f>SUM(D682:D694)</f>
        <v>78</v>
      </c>
      <c r="E681" s="292">
        <f t="shared" si="15"/>
        <v>0.438202247191011</v>
      </c>
    </row>
    <row r="682" spans="1:5">
      <c r="A682" s="243">
        <v>2100201</v>
      </c>
      <c r="B682" s="243" t="s">
        <v>557</v>
      </c>
      <c r="C682" s="244">
        <v>55</v>
      </c>
      <c r="D682" s="244">
        <v>70</v>
      </c>
      <c r="E682" s="293">
        <f t="shared" si="15"/>
        <v>1.27272727272727</v>
      </c>
    </row>
    <row r="683" spans="1:5">
      <c r="A683" s="243">
        <v>2100202</v>
      </c>
      <c r="B683" s="243" t="s">
        <v>558</v>
      </c>
      <c r="C683" s="244">
        <v>37</v>
      </c>
      <c r="D683" s="244">
        <v>8</v>
      </c>
      <c r="E683" s="293">
        <f t="shared" si="15"/>
        <v>0.216216216216216</v>
      </c>
    </row>
    <row r="684" spans="1:5">
      <c r="A684" s="243">
        <v>2100203</v>
      </c>
      <c r="B684" s="243" t="s">
        <v>559</v>
      </c>
      <c r="C684" s="244">
        <v>0</v>
      </c>
      <c r="D684" s="244"/>
      <c r="E684" s="293">
        <f t="shared" si="15"/>
        <v>0</v>
      </c>
    </row>
    <row r="685" spans="1:5">
      <c r="A685" s="243">
        <v>2100204</v>
      </c>
      <c r="B685" s="243" t="s">
        <v>560</v>
      </c>
      <c r="C685" s="244">
        <v>0</v>
      </c>
      <c r="D685" s="244"/>
      <c r="E685" s="293">
        <f t="shared" si="15"/>
        <v>0</v>
      </c>
    </row>
    <row r="686" spans="1:5">
      <c r="A686" s="243">
        <v>2100205</v>
      </c>
      <c r="B686" s="243" t="s">
        <v>561</v>
      </c>
      <c r="C686" s="244">
        <v>0</v>
      </c>
      <c r="D686" s="244"/>
      <c r="E686" s="293">
        <f t="shared" si="15"/>
        <v>0</v>
      </c>
    </row>
    <row r="687" spans="1:5">
      <c r="A687" s="243">
        <v>2100206</v>
      </c>
      <c r="B687" s="243" t="s">
        <v>562</v>
      </c>
      <c r="C687" s="244">
        <v>80</v>
      </c>
      <c r="D687" s="244"/>
      <c r="E687" s="293">
        <f t="shared" si="15"/>
        <v>0</v>
      </c>
    </row>
    <row r="688" spans="1:5">
      <c r="A688" s="243">
        <v>2100207</v>
      </c>
      <c r="B688" s="243" t="s">
        <v>563</v>
      </c>
      <c r="C688" s="244">
        <v>0</v>
      </c>
      <c r="D688" s="244"/>
      <c r="E688" s="293">
        <f t="shared" si="15"/>
        <v>0</v>
      </c>
    </row>
    <row r="689" spans="1:5">
      <c r="A689" s="243">
        <v>2100208</v>
      </c>
      <c r="B689" s="243" t="s">
        <v>564</v>
      </c>
      <c r="C689" s="244">
        <v>6</v>
      </c>
      <c r="D689" s="244"/>
      <c r="E689" s="293">
        <f t="shared" si="15"/>
        <v>0</v>
      </c>
    </row>
    <row r="690" spans="1:5">
      <c r="A690" s="243">
        <v>2100209</v>
      </c>
      <c r="B690" s="243" t="s">
        <v>565</v>
      </c>
      <c r="C690" s="244">
        <v>0</v>
      </c>
      <c r="D690" s="244"/>
      <c r="E690" s="293">
        <f t="shared" si="15"/>
        <v>0</v>
      </c>
    </row>
    <row r="691" spans="1:5">
      <c r="A691" s="243">
        <v>2100210</v>
      </c>
      <c r="B691" s="243" t="s">
        <v>566</v>
      </c>
      <c r="C691" s="244">
        <v>0</v>
      </c>
      <c r="D691" s="244"/>
      <c r="E691" s="293">
        <f t="shared" si="15"/>
        <v>0</v>
      </c>
    </row>
    <row r="692" spans="1:5">
      <c r="A692" s="243">
        <v>2100211</v>
      </c>
      <c r="B692" s="243" t="s">
        <v>567</v>
      </c>
      <c r="C692" s="244">
        <v>0</v>
      </c>
      <c r="D692" s="244"/>
      <c r="E692" s="293">
        <f t="shared" si="15"/>
        <v>0</v>
      </c>
    </row>
    <row r="693" spans="1:5">
      <c r="A693" s="243">
        <v>2100212</v>
      </c>
      <c r="B693" s="243" t="s">
        <v>568</v>
      </c>
      <c r="C693" s="244">
        <v>0</v>
      </c>
      <c r="D693" s="244"/>
      <c r="E693" s="293">
        <f t="shared" si="15"/>
        <v>0</v>
      </c>
    </row>
    <row r="694" spans="1:5">
      <c r="A694" s="243">
        <v>2100299</v>
      </c>
      <c r="B694" s="243" t="s">
        <v>569</v>
      </c>
      <c r="C694" s="244">
        <v>0</v>
      </c>
      <c r="D694" s="244"/>
      <c r="E694" s="293">
        <f t="shared" si="15"/>
        <v>0</v>
      </c>
    </row>
    <row r="695" spans="1:5">
      <c r="A695" s="241">
        <v>21003</v>
      </c>
      <c r="B695" s="241" t="s">
        <v>570</v>
      </c>
      <c r="C695" s="242">
        <f>SUM(C696:C698)</f>
        <v>819</v>
      </c>
      <c r="D695" s="242">
        <f>SUM(D696:D698)</f>
        <v>746</v>
      </c>
      <c r="E695" s="292">
        <f t="shared" si="15"/>
        <v>0.910866910866911</v>
      </c>
    </row>
    <row r="696" spans="1:5">
      <c r="A696" s="243">
        <v>2100301</v>
      </c>
      <c r="B696" s="243" t="s">
        <v>571</v>
      </c>
      <c r="C696" s="244">
        <v>0</v>
      </c>
      <c r="D696" s="244"/>
      <c r="E696" s="293">
        <f t="shared" si="15"/>
        <v>0</v>
      </c>
    </row>
    <row r="697" spans="1:5">
      <c r="A697" s="243">
        <v>2100302</v>
      </c>
      <c r="B697" s="243" t="s">
        <v>572</v>
      </c>
      <c r="C697" s="244">
        <v>615</v>
      </c>
      <c r="D697" s="244">
        <v>560</v>
      </c>
      <c r="E697" s="293">
        <f t="shared" si="15"/>
        <v>0.910569105691057</v>
      </c>
    </row>
    <row r="698" spans="1:5">
      <c r="A698" s="243">
        <v>2100399</v>
      </c>
      <c r="B698" s="243" t="s">
        <v>573</v>
      </c>
      <c r="C698" s="244">
        <v>204</v>
      </c>
      <c r="D698" s="244">
        <v>186</v>
      </c>
      <c r="E698" s="293">
        <f t="shared" si="15"/>
        <v>0.911764705882353</v>
      </c>
    </row>
    <row r="699" spans="1:5">
      <c r="A699" s="241">
        <v>21004</v>
      </c>
      <c r="B699" s="241" t="s">
        <v>574</v>
      </c>
      <c r="C699" s="242">
        <f>SUM(C700:C710)</f>
        <v>1446</v>
      </c>
      <c r="D699" s="242">
        <f>SUM(D700:D710)</f>
        <v>751</v>
      </c>
      <c r="E699" s="292">
        <f t="shared" si="15"/>
        <v>0.519363762102351</v>
      </c>
    </row>
    <row r="700" spans="1:5">
      <c r="A700" s="243">
        <v>2100401</v>
      </c>
      <c r="B700" s="243" t="s">
        <v>575</v>
      </c>
      <c r="C700" s="244">
        <v>177</v>
      </c>
      <c r="D700" s="244">
        <v>98</v>
      </c>
      <c r="E700" s="293">
        <f t="shared" si="15"/>
        <v>0.553672316384181</v>
      </c>
    </row>
    <row r="701" spans="1:5">
      <c r="A701" s="243">
        <v>2100402</v>
      </c>
      <c r="B701" s="243" t="s">
        <v>576</v>
      </c>
      <c r="C701" s="244">
        <v>206</v>
      </c>
      <c r="D701" s="244">
        <v>82</v>
      </c>
      <c r="E701" s="293">
        <f t="shared" si="15"/>
        <v>0.398058252427184</v>
      </c>
    </row>
    <row r="702" spans="1:5">
      <c r="A702" s="243">
        <v>2100403</v>
      </c>
      <c r="B702" s="243" t="s">
        <v>577</v>
      </c>
      <c r="C702" s="244">
        <v>89</v>
      </c>
      <c r="D702" s="244">
        <v>28</v>
      </c>
      <c r="E702" s="293">
        <f t="shared" si="15"/>
        <v>0.314606741573034</v>
      </c>
    </row>
    <row r="703" spans="1:5">
      <c r="A703" s="243">
        <v>2100404</v>
      </c>
      <c r="B703" s="243" t="s">
        <v>578</v>
      </c>
      <c r="C703" s="244">
        <v>0</v>
      </c>
      <c r="D703" s="244"/>
      <c r="E703" s="293">
        <f t="shared" si="15"/>
        <v>0</v>
      </c>
    </row>
    <row r="704" spans="1:5">
      <c r="A704" s="243">
        <v>2100405</v>
      </c>
      <c r="B704" s="243" t="s">
        <v>579</v>
      </c>
      <c r="C704" s="244">
        <v>144</v>
      </c>
      <c r="D704" s="244">
        <v>92</v>
      </c>
      <c r="E704" s="293">
        <f t="shared" si="15"/>
        <v>0.638888888888889</v>
      </c>
    </row>
    <row r="705" spans="1:5">
      <c r="A705" s="243">
        <v>2100406</v>
      </c>
      <c r="B705" s="243" t="s">
        <v>580</v>
      </c>
      <c r="C705" s="244">
        <v>0</v>
      </c>
      <c r="D705" s="244"/>
      <c r="E705" s="293">
        <f t="shared" si="15"/>
        <v>0</v>
      </c>
    </row>
    <row r="706" spans="1:5">
      <c r="A706" s="243">
        <v>2100407</v>
      </c>
      <c r="B706" s="243" t="s">
        <v>581</v>
      </c>
      <c r="C706" s="244">
        <v>0</v>
      </c>
      <c r="D706" s="244"/>
      <c r="E706" s="293">
        <f t="shared" si="15"/>
        <v>0</v>
      </c>
    </row>
    <row r="707" spans="1:5">
      <c r="A707" s="243">
        <v>2100408</v>
      </c>
      <c r="B707" s="243" t="s">
        <v>582</v>
      </c>
      <c r="C707" s="244">
        <v>507</v>
      </c>
      <c r="D707" s="244">
        <v>151</v>
      </c>
      <c r="E707" s="293">
        <f t="shared" si="15"/>
        <v>0.297830374753452</v>
      </c>
    </row>
    <row r="708" spans="1:5">
      <c r="A708" s="243">
        <v>2100409</v>
      </c>
      <c r="B708" s="243" t="s">
        <v>583</v>
      </c>
      <c r="C708" s="244">
        <v>123</v>
      </c>
      <c r="D708" s="244"/>
      <c r="E708" s="293">
        <f t="shared" si="15"/>
        <v>0</v>
      </c>
    </row>
    <row r="709" spans="1:5">
      <c r="A709" s="243">
        <v>2100410</v>
      </c>
      <c r="B709" s="243" t="s">
        <v>584</v>
      </c>
      <c r="C709" s="244">
        <v>200</v>
      </c>
      <c r="D709" s="244">
        <v>300</v>
      </c>
      <c r="E709" s="293">
        <f t="shared" si="15"/>
        <v>1.5</v>
      </c>
    </row>
    <row r="710" spans="1:5">
      <c r="A710" s="243">
        <v>2100499</v>
      </c>
      <c r="B710" s="243" t="s">
        <v>585</v>
      </c>
      <c r="C710" s="244">
        <v>0</v>
      </c>
      <c r="D710" s="244"/>
      <c r="E710" s="293">
        <f t="shared" si="15"/>
        <v>0</v>
      </c>
    </row>
    <row r="711" spans="1:5">
      <c r="A711" s="241">
        <v>21006</v>
      </c>
      <c r="B711" s="241" t="s">
        <v>586</v>
      </c>
      <c r="C711" s="242">
        <f>SUM(C712:C713)</f>
        <v>0</v>
      </c>
      <c r="D711" s="242">
        <f>SUM(D712:D713)</f>
        <v>0</v>
      </c>
      <c r="E711" s="292">
        <f t="shared" si="15"/>
        <v>0</v>
      </c>
    </row>
    <row r="712" spans="1:5">
      <c r="A712" s="243">
        <v>2100601</v>
      </c>
      <c r="B712" s="243" t="s">
        <v>587</v>
      </c>
      <c r="C712" s="244">
        <v>0</v>
      </c>
      <c r="D712" s="244"/>
      <c r="E712" s="293">
        <f t="shared" si="15"/>
        <v>0</v>
      </c>
    </row>
    <row r="713" spans="1:5">
      <c r="A713" s="243">
        <v>2100699</v>
      </c>
      <c r="B713" s="243" t="s">
        <v>588</v>
      </c>
      <c r="C713" s="244">
        <v>0</v>
      </c>
      <c r="D713" s="244"/>
      <c r="E713" s="293">
        <f t="shared" si="15"/>
        <v>0</v>
      </c>
    </row>
    <row r="714" spans="1:5">
      <c r="A714" s="241">
        <v>21007</v>
      </c>
      <c r="B714" s="241" t="s">
        <v>589</v>
      </c>
      <c r="C714" s="242">
        <f>SUM(C715:C717)</f>
        <v>130</v>
      </c>
      <c r="D714" s="242">
        <f>SUM(D715:D717)</f>
        <v>84</v>
      </c>
      <c r="E714" s="292">
        <f t="shared" si="15"/>
        <v>0.646153846153846</v>
      </c>
    </row>
    <row r="715" spans="1:5">
      <c r="A715" s="243">
        <v>2100716</v>
      </c>
      <c r="B715" s="243" t="s">
        <v>590</v>
      </c>
      <c r="C715" s="244">
        <v>0</v>
      </c>
      <c r="D715" s="244"/>
      <c r="E715" s="293">
        <f t="shared" si="15"/>
        <v>0</v>
      </c>
    </row>
    <row r="716" spans="1:5">
      <c r="A716" s="243">
        <v>2100717</v>
      </c>
      <c r="B716" s="243" t="s">
        <v>591</v>
      </c>
      <c r="C716" s="244">
        <v>130</v>
      </c>
      <c r="D716" s="244">
        <v>84</v>
      </c>
      <c r="E716" s="293">
        <f t="shared" si="15"/>
        <v>0.646153846153846</v>
      </c>
    </row>
    <row r="717" spans="1:5">
      <c r="A717" s="243">
        <v>2100799</v>
      </c>
      <c r="B717" s="243" t="s">
        <v>592</v>
      </c>
      <c r="C717" s="244">
        <v>0</v>
      </c>
      <c r="D717" s="244"/>
      <c r="E717" s="293">
        <f t="shared" si="15"/>
        <v>0</v>
      </c>
    </row>
    <row r="718" spans="1:5">
      <c r="A718" s="241">
        <v>21011</v>
      </c>
      <c r="B718" s="241" t="s">
        <v>593</v>
      </c>
      <c r="C718" s="242">
        <f>SUM(C719:C722)</f>
        <v>529</v>
      </c>
      <c r="D718" s="242">
        <f>SUM(D719:D722)</f>
        <v>962</v>
      </c>
      <c r="E718" s="292">
        <f t="shared" si="15"/>
        <v>1.81852551984877</v>
      </c>
    </row>
    <row r="719" spans="1:5">
      <c r="A719" s="243">
        <v>2101101</v>
      </c>
      <c r="B719" s="243" t="s">
        <v>594</v>
      </c>
      <c r="C719" s="244">
        <v>178</v>
      </c>
      <c r="D719" s="244">
        <v>300</v>
      </c>
      <c r="E719" s="293">
        <f t="shared" si="15"/>
        <v>1.68539325842697</v>
      </c>
    </row>
    <row r="720" spans="1:5">
      <c r="A720" s="243">
        <v>2101102</v>
      </c>
      <c r="B720" s="243" t="s">
        <v>595</v>
      </c>
      <c r="C720" s="244">
        <v>251</v>
      </c>
      <c r="D720" s="244">
        <v>450</v>
      </c>
      <c r="E720" s="293">
        <f t="shared" si="15"/>
        <v>1.79282868525896</v>
      </c>
    </row>
    <row r="721" spans="1:5">
      <c r="A721" s="243">
        <v>2101103</v>
      </c>
      <c r="B721" s="243" t="s">
        <v>596</v>
      </c>
      <c r="C721" s="244">
        <v>100</v>
      </c>
      <c r="D721" s="244">
        <v>212</v>
      </c>
      <c r="E721" s="293">
        <f t="shared" si="15"/>
        <v>2.12</v>
      </c>
    </row>
    <row r="722" spans="1:5">
      <c r="A722" s="243">
        <v>2101199</v>
      </c>
      <c r="B722" s="243" t="s">
        <v>597</v>
      </c>
      <c r="C722" s="244">
        <v>0</v>
      </c>
      <c r="D722" s="244"/>
      <c r="E722" s="293">
        <f t="shared" si="15"/>
        <v>0</v>
      </c>
    </row>
    <row r="723" spans="1:5">
      <c r="A723" s="241">
        <v>21012</v>
      </c>
      <c r="B723" s="241" t="s">
        <v>598</v>
      </c>
      <c r="C723" s="242">
        <f>SUM(C724:C726)</f>
        <v>135</v>
      </c>
      <c r="D723" s="242">
        <f>SUM(D724:D726)</f>
        <v>5</v>
      </c>
      <c r="E723" s="292">
        <f t="shared" si="15"/>
        <v>0.037037037037037</v>
      </c>
    </row>
    <row r="724" spans="1:5">
      <c r="A724" s="243">
        <v>2101201</v>
      </c>
      <c r="B724" s="243" t="s">
        <v>599</v>
      </c>
      <c r="C724" s="244">
        <v>0</v>
      </c>
      <c r="D724" s="244"/>
      <c r="E724" s="293">
        <f t="shared" si="15"/>
        <v>0</v>
      </c>
    </row>
    <row r="725" spans="1:5">
      <c r="A725" s="243">
        <v>2101202</v>
      </c>
      <c r="B725" s="243" t="s">
        <v>600</v>
      </c>
      <c r="C725" s="244">
        <v>135</v>
      </c>
      <c r="D725" s="244">
        <v>5</v>
      </c>
      <c r="E725" s="293">
        <f t="shared" si="15"/>
        <v>0.037037037037037</v>
      </c>
    </row>
    <row r="726" spans="1:5">
      <c r="A726" s="243">
        <v>2101299</v>
      </c>
      <c r="B726" s="243" t="s">
        <v>601</v>
      </c>
      <c r="C726" s="244">
        <v>0</v>
      </c>
      <c r="D726" s="244">
        <v>0</v>
      </c>
      <c r="E726" s="293">
        <f t="shared" si="15"/>
        <v>0</v>
      </c>
    </row>
    <row r="727" spans="1:5">
      <c r="A727" s="241">
        <v>21013</v>
      </c>
      <c r="B727" s="241" t="s">
        <v>602</v>
      </c>
      <c r="C727" s="242">
        <f>SUM(C728:C730)</f>
        <v>255</v>
      </c>
      <c r="D727" s="242">
        <f>SUM(D728:D730)</f>
        <v>400</v>
      </c>
      <c r="E727" s="292">
        <f t="shared" si="15"/>
        <v>1.56862745098039</v>
      </c>
    </row>
    <row r="728" spans="1:5">
      <c r="A728" s="243">
        <v>2101301</v>
      </c>
      <c r="B728" s="243" t="s">
        <v>603</v>
      </c>
      <c r="C728" s="244">
        <v>222</v>
      </c>
      <c r="D728" s="244">
        <v>400</v>
      </c>
      <c r="E728" s="293">
        <f t="shared" si="15"/>
        <v>1.8018018018018</v>
      </c>
    </row>
    <row r="729" spans="1:5">
      <c r="A729" s="243">
        <v>2101302</v>
      </c>
      <c r="B729" s="243" t="s">
        <v>604</v>
      </c>
      <c r="C729" s="244">
        <v>0</v>
      </c>
      <c r="D729" s="244"/>
      <c r="E729" s="293">
        <f t="shared" si="15"/>
        <v>0</v>
      </c>
    </row>
    <row r="730" spans="1:5">
      <c r="A730" s="243">
        <v>2101399</v>
      </c>
      <c r="B730" s="243" t="s">
        <v>605</v>
      </c>
      <c r="C730" s="244">
        <v>33</v>
      </c>
      <c r="D730" s="244"/>
      <c r="E730" s="293">
        <f t="shared" si="15"/>
        <v>0</v>
      </c>
    </row>
    <row r="731" spans="1:5">
      <c r="A731" s="241">
        <v>21014</v>
      </c>
      <c r="B731" s="241" t="s">
        <v>606</v>
      </c>
      <c r="C731" s="242">
        <f>SUM(C732:C733)</f>
        <v>36</v>
      </c>
      <c r="D731" s="242">
        <f>SUM(D732:D733)</f>
        <v>0</v>
      </c>
      <c r="E731" s="292">
        <f t="shared" si="15"/>
        <v>0</v>
      </c>
    </row>
    <row r="732" spans="1:5">
      <c r="A732" s="243">
        <v>2101401</v>
      </c>
      <c r="B732" s="243" t="s">
        <v>607</v>
      </c>
      <c r="C732" s="244">
        <v>36</v>
      </c>
      <c r="D732" s="244"/>
      <c r="E732" s="293">
        <f t="shared" si="15"/>
        <v>0</v>
      </c>
    </row>
    <row r="733" spans="1:5">
      <c r="A733" s="243">
        <v>2101499</v>
      </c>
      <c r="B733" s="243" t="s">
        <v>608</v>
      </c>
      <c r="C733" s="244">
        <v>0</v>
      </c>
      <c r="D733" s="244"/>
      <c r="E733" s="293">
        <f t="shared" si="15"/>
        <v>0</v>
      </c>
    </row>
    <row r="734" spans="1:5">
      <c r="A734" s="241">
        <v>21015</v>
      </c>
      <c r="B734" s="241" t="s">
        <v>609</v>
      </c>
      <c r="C734" s="242">
        <f>SUM(C735:C742)</f>
        <v>252</v>
      </c>
      <c r="D734" s="242">
        <f>SUM(D735:D742)</f>
        <v>344</v>
      </c>
      <c r="E734" s="292">
        <f t="shared" si="15"/>
        <v>1.36507936507937</v>
      </c>
    </row>
    <row r="735" spans="1:5">
      <c r="A735" s="243">
        <v>2101501</v>
      </c>
      <c r="B735" s="243" t="s">
        <v>77</v>
      </c>
      <c r="C735" s="244">
        <v>202</v>
      </c>
      <c r="D735" s="244">
        <v>307</v>
      </c>
      <c r="E735" s="293">
        <f t="shared" si="15"/>
        <v>1.51980198019802</v>
      </c>
    </row>
    <row r="736" spans="1:5">
      <c r="A736" s="243">
        <v>2101502</v>
      </c>
      <c r="B736" s="243" t="s">
        <v>78</v>
      </c>
      <c r="C736" s="244">
        <v>27</v>
      </c>
      <c r="D736" s="244">
        <v>37</v>
      </c>
      <c r="E736" s="293">
        <f t="shared" si="15"/>
        <v>1.37037037037037</v>
      </c>
    </row>
    <row r="737" spans="1:5">
      <c r="A737" s="243">
        <v>2101503</v>
      </c>
      <c r="B737" s="243" t="s">
        <v>79</v>
      </c>
      <c r="C737" s="244">
        <v>0</v>
      </c>
      <c r="D737" s="244"/>
      <c r="E737" s="293">
        <f t="shared" si="15"/>
        <v>0</v>
      </c>
    </row>
    <row r="738" spans="1:5">
      <c r="A738" s="243">
        <v>2101504</v>
      </c>
      <c r="B738" s="243" t="s">
        <v>118</v>
      </c>
      <c r="C738" s="244">
        <v>0</v>
      </c>
      <c r="D738" s="244"/>
      <c r="E738" s="293">
        <f t="shared" si="15"/>
        <v>0</v>
      </c>
    </row>
    <row r="739" spans="1:5">
      <c r="A739" s="243">
        <v>2101505</v>
      </c>
      <c r="B739" s="243" t="s">
        <v>610</v>
      </c>
      <c r="C739" s="244">
        <v>21</v>
      </c>
      <c r="D739" s="244"/>
      <c r="E739" s="293">
        <f t="shared" si="15"/>
        <v>0</v>
      </c>
    </row>
    <row r="740" spans="1:5">
      <c r="A740" s="243">
        <v>2101506</v>
      </c>
      <c r="B740" s="243" t="s">
        <v>611</v>
      </c>
      <c r="C740" s="244">
        <v>0</v>
      </c>
      <c r="D740" s="244"/>
      <c r="E740" s="293">
        <f t="shared" ref="E740:E746" si="16">IFERROR(D740/C740,0)</f>
        <v>0</v>
      </c>
    </row>
    <row r="741" spans="1:5">
      <c r="A741" s="243">
        <v>2101550</v>
      </c>
      <c r="B741" s="243" t="s">
        <v>86</v>
      </c>
      <c r="C741" s="244">
        <v>0</v>
      </c>
      <c r="D741" s="244"/>
      <c r="E741" s="293">
        <f t="shared" si="16"/>
        <v>0</v>
      </c>
    </row>
    <row r="742" spans="1:5">
      <c r="A742" s="243">
        <v>2101599</v>
      </c>
      <c r="B742" s="243" t="s">
        <v>612</v>
      </c>
      <c r="C742" s="244">
        <v>2</v>
      </c>
      <c r="D742" s="244"/>
      <c r="E742" s="293">
        <f t="shared" si="16"/>
        <v>0</v>
      </c>
    </row>
    <row r="743" spans="1:5">
      <c r="A743" s="241">
        <v>21016</v>
      </c>
      <c r="B743" s="241" t="s">
        <v>613</v>
      </c>
      <c r="C743" s="242">
        <f>SUM(C744)</f>
        <v>0</v>
      </c>
      <c r="D743" s="242">
        <f>SUM(D744)</f>
        <v>0</v>
      </c>
      <c r="E743" s="292">
        <f t="shared" si="16"/>
        <v>0</v>
      </c>
    </row>
    <row r="744" spans="1:5">
      <c r="A744" s="243">
        <v>2101601</v>
      </c>
      <c r="B744" s="243" t="s">
        <v>614</v>
      </c>
      <c r="C744" s="244">
        <v>0</v>
      </c>
      <c r="D744" s="244"/>
      <c r="E744" s="293">
        <f t="shared" si="16"/>
        <v>0</v>
      </c>
    </row>
    <row r="745" spans="1:5">
      <c r="A745" s="241">
        <v>21099</v>
      </c>
      <c r="B745" s="241" t="s">
        <v>615</v>
      </c>
      <c r="C745" s="242">
        <f>SUM(C746)</f>
        <v>25</v>
      </c>
      <c r="D745" s="242">
        <f>SUM(D746)</f>
        <v>44</v>
      </c>
      <c r="E745" s="292">
        <f t="shared" si="16"/>
        <v>1.76</v>
      </c>
    </row>
    <row r="746" spans="1:5">
      <c r="A746" s="243">
        <v>2109999</v>
      </c>
      <c r="B746" s="243" t="s">
        <v>616</v>
      </c>
      <c r="C746" s="244">
        <v>25</v>
      </c>
      <c r="D746" s="244">
        <v>44</v>
      </c>
      <c r="E746" s="293">
        <f t="shared" si="16"/>
        <v>1.76</v>
      </c>
    </row>
    <row r="747" spans="1:5">
      <c r="A747" s="239">
        <v>211</v>
      </c>
      <c r="B747" s="239" t="s">
        <v>617</v>
      </c>
      <c r="C747" s="240">
        <f>C748+C758+C762+C771+C776+C783+C789+C792+C795+C797+C799+C805+C807+C809+C824</f>
        <v>3085</v>
      </c>
      <c r="D747" s="240">
        <f>D748+D758+D762+D771+D776+D783+D789+D792+D795+D797+D799+D805+D807+D809+D824</f>
        <v>975</v>
      </c>
      <c r="E747" s="291">
        <f>IFERROR(D747/C747,)</f>
        <v>0.316045380875203</v>
      </c>
    </row>
    <row r="748" spans="1:5">
      <c r="A748" s="241">
        <v>21101</v>
      </c>
      <c r="B748" s="241" t="s">
        <v>618</v>
      </c>
      <c r="C748" s="242">
        <f>SUM(C749:C757)</f>
        <v>0</v>
      </c>
      <c r="D748" s="242">
        <f>SUM(D749:D757)</f>
        <v>0</v>
      </c>
      <c r="E748" s="292">
        <f t="shared" ref="E748:E811" si="17">IFERROR(D748/C748,0)</f>
        <v>0</v>
      </c>
    </row>
    <row r="749" spans="1:5">
      <c r="A749" s="243">
        <v>2110101</v>
      </c>
      <c r="B749" s="243" t="s">
        <v>77</v>
      </c>
      <c r="C749" s="244">
        <v>0</v>
      </c>
      <c r="D749" s="244"/>
      <c r="E749" s="293">
        <f t="shared" si="17"/>
        <v>0</v>
      </c>
    </row>
    <row r="750" spans="1:5">
      <c r="A750" s="243">
        <v>2110102</v>
      </c>
      <c r="B750" s="243" t="s">
        <v>78</v>
      </c>
      <c r="C750" s="244">
        <v>0</v>
      </c>
      <c r="D750" s="244"/>
      <c r="E750" s="293">
        <f t="shared" si="17"/>
        <v>0</v>
      </c>
    </row>
    <row r="751" spans="1:5">
      <c r="A751" s="243">
        <v>2110103</v>
      </c>
      <c r="B751" s="243" t="s">
        <v>79</v>
      </c>
      <c r="C751" s="244">
        <v>0</v>
      </c>
      <c r="D751" s="244"/>
      <c r="E751" s="293">
        <f t="shared" si="17"/>
        <v>0</v>
      </c>
    </row>
    <row r="752" spans="1:5">
      <c r="A752" s="243">
        <v>2110104</v>
      </c>
      <c r="B752" s="243" t="s">
        <v>619</v>
      </c>
      <c r="C752" s="244">
        <v>0</v>
      </c>
      <c r="D752" s="244"/>
      <c r="E752" s="293">
        <f t="shared" si="17"/>
        <v>0</v>
      </c>
    </row>
    <row r="753" spans="1:5">
      <c r="A753" s="243">
        <v>2110105</v>
      </c>
      <c r="B753" s="243" t="s">
        <v>620</v>
      </c>
      <c r="C753" s="244">
        <v>0</v>
      </c>
      <c r="D753" s="244"/>
      <c r="E753" s="293">
        <f t="shared" si="17"/>
        <v>0</v>
      </c>
    </row>
    <row r="754" spans="1:5">
      <c r="A754" s="243">
        <v>2110106</v>
      </c>
      <c r="B754" s="243" t="s">
        <v>621</v>
      </c>
      <c r="C754" s="244">
        <v>0</v>
      </c>
      <c r="D754" s="244"/>
      <c r="E754" s="293">
        <f t="shared" si="17"/>
        <v>0</v>
      </c>
    </row>
    <row r="755" spans="1:5">
      <c r="A755" s="243">
        <v>2110107</v>
      </c>
      <c r="B755" s="243" t="s">
        <v>622</v>
      </c>
      <c r="C755" s="244">
        <v>0</v>
      </c>
      <c r="D755" s="244"/>
      <c r="E755" s="293">
        <f t="shared" si="17"/>
        <v>0</v>
      </c>
    </row>
    <row r="756" spans="1:5">
      <c r="A756" s="243">
        <v>2110108</v>
      </c>
      <c r="B756" s="243" t="s">
        <v>623</v>
      </c>
      <c r="C756" s="244">
        <v>0</v>
      </c>
      <c r="D756" s="244"/>
      <c r="E756" s="293">
        <f t="shared" si="17"/>
        <v>0</v>
      </c>
    </row>
    <row r="757" spans="1:5">
      <c r="A757" s="243">
        <v>2110199</v>
      </c>
      <c r="B757" s="243" t="s">
        <v>624</v>
      </c>
      <c r="C757" s="244">
        <v>0</v>
      </c>
      <c r="D757" s="244"/>
      <c r="E757" s="293">
        <f t="shared" si="17"/>
        <v>0</v>
      </c>
    </row>
    <row r="758" spans="1:5">
      <c r="A758" s="241">
        <v>21102</v>
      </c>
      <c r="B758" s="241" t="s">
        <v>625</v>
      </c>
      <c r="C758" s="242">
        <f>SUM(C759:C761)</f>
        <v>40</v>
      </c>
      <c r="D758" s="242">
        <f>SUM(D759:D761)</f>
        <v>40</v>
      </c>
      <c r="E758" s="292">
        <f t="shared" si="17"/>
        <v>1</v>
      </c>
    </row>
    <row r="759" spans="1:5">
      <c r="A759" s="243">
        <v>2110203</v>
      </c>
      <c r="B759" s="243" t="s">
        <v>626</v>
      </c>
      <c r="C759" s="244">
        <v>0</v>
      </c>
      <c r="D759" s="244"/>
      <c r="E759" s="293">
        <f t="shared" si="17"/>
        <v>0</v>
      </c>
    </row>
    <row r="760" spans="1:5">
      <c r="A760" s="243">
        <v>2110204</v>
      </c>
      <c r="B760" s="243" t="s">
        <v>627</v>
      </c>
      <c r="C760" s="244">
        <v>0</v>
      </c>
      <c r="D760" s="244"/>
      <c r="E760" s="293">
        <f t="shared" si="17"/>
        <v>0</v>
      </c>
    </row>
    <row r="761" spans="1:5">
      <c r="A761" s="243">
        <v>2110299</v>
      </c>
      <c r="B761" s="243" t="s">
        <v>628</v>
      </c>
      <c r="C761" s="244">
        <v>40</v>
      </c>
      <c r="D761" s="244">
        <v>40</v>
      </c>
      <c r="E761" s="293">
        <f t="shared" si="17"/>
        <v>1</v>
      </c>
    </row>
    <row r="762" spans="1:5">
      <c r="A762" s="241">
        <v>21103</v>
      </c>
      <c r="B762" s="241" t="s">
        <v>629</v>
      </c>
      <c r="C762" s="242">
        <f>SUM(C763:C770)</f>
        <v>2940</v>
      </c>
      <c r="D762" s="242">
        <f>SUM(D763:D770)</f>
        <v>50</v>
      </c>
      <c r="E762" s="292">
        <f t="shared" si="17"/>
        <v>0.0170068027210884</v>
      </c>
    </row>
    <row r="763" spans="1:5">
      <c r="A763" s="243">
        <v>2110301</v>
      </c>
      <c r="B763" s="243" t="s">
        <v>630</v>
      </c>
      <c r="C763" s="244">
        <v>0</v>
      </c>
      <c r="D763" s="244"/>
      <c r="E763" s="293">
        <f t="shared" si="17"/>
        <v>0</v>
      </c>
    </row>
    <row r="764" spans="1:5">
      <c r="A764" s="243">
        <v>2110302</v>
      </c>
      <c r="B764" s="243" t="s">
        <v>631</v>
      </c>
      <c r="C764" s="244">
        <v>2900</v>
      </c>
      <c r="D764" s="244">
        <v>50</v>
      </c>
      <c r="E764" s="293">
        <f t="shared" si="17"/>
        <v>0.0172413793103448</v>
      </c>
    </row>
    <row r="765" spans="1:5">
      <c r="A765" s="243">
        <v>2110303</v>
      </c>
      <c r="B765" s="243" t="s">
        <v>632</v>
      </c>
      <c r="C765" s="244">
        <v>0</v>
      </c>
      <c r="D765" s="244"/>
      <c r="E765" s="293">
        <f t="shared" si="17"/>
        <v>0</v>
      </c>
    </row>
    <row r="766" spans="1:5">
      <c r="A766" s="243">
        <v>2110304</v>
      </c>
      <c r="B766" s="243" t="s">
        <v>633</v>
      </c>
      <c r="C766" s="244">
        <v>40</v>
      </c>
      <c r="D766" s="244"/>
      <c r="E766" s="293">
        <f t="shared" si="17"/>
        <v>0</v>
      </c>
    </row>
    <row r="767" spans="1:5">
      <c r="A767" s="243">
        <v>2110305</v>
      </c>
      <c r="B767" s="243" t="s">
        <v>634</v>
      </c>
      <c r="C767" s="244">
        <v>0</v>
      </c>
      <c r="D767" s="244"/>
      <c r="E767" s="293">
        <f t="shared" si="17"/>
        <v>0</v>
      </c>
    </row>
    <row r="768" spans="1:5">
      <c r="A768" s="243">
        <v>2110306</v>
      </c>
      <c r="B768" s="243" t="s">
        <v>635</v>
      </c>
      <c r="C768" s="244">
        <v>0</v>
      </c>
      <c r="D768" s="244"/>
      <c r="E768" s="293">
        <f t="shared" si="17"/>
        <v>0</v>
      </c>
    </row>
    <row r="769" spans="1:5">
      <c r="A769" s="243">
        <v>2110307</v>
      </c>
      <c r="B769" s="243" t="s">
        <v>636</v>
      </c>
      <c r="C769" s="244">
        <v>0</v>
      </c>
      <c r="D769" s="244"/>
      <c r="E769" s="293">
        <f t="shared" si="17"/>
        <v>0</v>
      </c>
    </row>
    <row r="770" spans="1:5">
      <c r="A770" s="243">
        <v>2110399</v>
      </c>
      <c r="B770" s="243" t="s">
        <v>637</v>
      </c>
      <c r="C770" s="244">
        <v>0</v>
      </c>
      <c r="D770" s="244">
        <v>0</v>
      </c>
      <c r="E770" s="293">
        <f t="shared" si="17"/>
        <v>0</v>
      </c>
    </row>
    <row r="771" spans="1:5">
      <c r="A771" s="241">
        <v>21104</v>
      </c>
      <c r="B771" s="241" t="s">
        <v>638</v>
      </c>
      <c r="C771" s="242">
        <f>SUM(C772:C775)</f>
        <v>5</v>
      </c>
      <c r="D771" s="242">
        <f>SUM(D772:D775)</f>
        <v>785</v>
      </c>
      <c r="E771" s="292">
        <f t="shared" si="17"/>
        <v>157</v>
      </c>
    </row>
    <row r="772" spans="1:5">
      <c r="A772" s="243">
        <v>2110401</v>
      </c>
      <c r="B772" s="243" t="s">
        <v>639</v>
      </c>
      <c r="C772" s="244">
        <v>0</v>
      </c>
      <c r="D772" s="244">
        <v>785</v>
      </c>
      <c r="E772" s="293">
        <f t="shared" si="17"/>
        <v>0</v>
      </c>
    </row>
    <row r="773" spans="1:5">
      <c r="A773" s="243">
        <v>2110402</v>
      </c>
      <c r="B773" s="243" t="s">
        <v>640</v>
      </c>
      <c r="C773" s="244">
        <v>5</v>
      </c>
      <c r="D773" s="244"/>
      <c r="E773" s="293">
        <f t="shared" si="17"/>
        <v>0</v>
      </c>
    </row>
    <row r="774" spans="1:5">
      <c r="A774" s="243">
        <v>2110404</v>
      </c>
      <c r="B774" s="243" t="s">
        <v>641</v>
      </c>
      <c r="C774" s="244">
        <v>0</v>
      </c>
      <c r="D774" s="244"/>
      <c r="E774" s="293">
        <f t="shared" si="17"/>
        <v>0</v>
      </c>
    </row>
    <row r="775" spans="1:5">
      <c r="A775" s="243">
        <v>2110499</v>
      </c>
      <c r="B775" s="243" t="s">
        <v>642</v>
      </c>
      <c r="C775" s="244">
        <v>0</v>
      </c>
      <c r="D775" s="244"/>
      <c r="E775" s="293">
        <f t="shared" si="17"/>
        <v>0</v>
      </c>
    </row>
    <row r="776" spans="1:5">
      <c r="A776" s="241">
        <v>21105</v>
      </c>
      <c r="B776" s="241" t="s">
        <v>643</v>
      </c>
      <c r="C776" s="242">
        <f>SUM(C777:C782)</f>
        <v>0</v>
      </c>
      <c r="D776" s="242">
        <f>SUM(D777:D782)</f>
        <v>0</v>
      </c>
      <c r="E776" s="292">
        <f t="shared" si="17"/>
        <v>0</v>
      </c>
    </row>
    <row r="777" spans="1:5">
      <c r="A777" s="243">
        <v>2110501</v>
      </c>
      <c r="B777" s="243" t="s">
        <v>644</v>
      </c>
      <c r="C777" s="244">
        <v>0</v>
      </c>
      <c r="D777" s="244"/>
      <c r="E777" s="293">
        <f t="shared" si="17"/>
        <v>0</v>
      </c>
    </row>
    <row r="778" spans="1:5">
      <c r="A778" s="243">
        <v>2110502</v>
      </c>
      <c r="B778" s="243" t="s">
        <v>645</v>
      </c>
      <c r="C778" s="244">
        <v>0</v>
      </c>
      <c r="D778" s="244"/>
      <c r="E778" s="293">
        <f t="shared" si="17"/>
        <v>0</v>
      </c>
    </row>
    <row r="779" spans="1:5">
      <c r="A779" s="243">
        <v>2110503</v>
      </c>
      <c r="B779" s="243" t="s">
        <v>646</v>
      </c>
      <c r="C779" s="244">
        <v>0</v>
      </c>
      <c r="D779" s="244"/>
      <c r="E779" s="293">
        <f t="shared" si="17"/>
        <v>0</v>
      </c>
    </row>
    <row r="780" spans="1:5">
      <c r="A780" s="243">
        <v>2110506</v>
      </c>
      <c r="B780" s="243" t="s">
        <v>647</v>
      </c>
      <c r="C780" s="244">
        <v>0</v>
      </c>
      <c r="D780" s="244"/>
      <c r="E780" s="293">
        <f t="shared" si="17"/>
        <v>0</v>
      </c>
    </row>
    <row r="781" spans="1:5">
      <c r="A781" s="243">
        <v>2110507</v>
      </c>
      <c r="B781" s="243" t="s">
        <v>648</v>
      </c>
      <c r="C781" s="244">
        <v>0</v>
      </c>
      <c r="D781" s="244"/>
      <c r="E781" s="293">
        <f t="shared" si="17"/>
        <v>0</v>
      </c>
    </row>
    <row r="782" spans="1:5">
      <c r="A782" s="243">
        <v>2110599</v>
      </c>
      <c r="B782" s="243" t="s">
        <v>649</v>
      </c>
      <c r="C782" s="244">
        <v>0</v>
      </c>
      <c r="D782" s="244"/>
      <c r="E782" s="293">
        <f t="shared" si="17"/>
        <v>0</v>
      </c>
    </row>
    <row r="783" spans="1:5">
      <c r="A783" s="241">
        <v>21106</v>
      </c>
      <c r="B783" s="241" t="s">
        <v>650</v>
      </c>
      <c r="C783" s="242">
        <f>SUM(C784:C788)</f>
        <v>0</v>
      </c>
      <c r="D783" s="242">
        <f>SUM(D784:D788)</f>
        <v>0</v>
      </c>
      <c r="E783" s="292">
        <f t="shared" si="17"/>
        <v>0</v>
      </c>
    </row>
    <row r="784" spans="1:5">
      <c r="A784" s="243">
        <v>2110602</v>
      </c>
      <c r="B784" s="243" t="s">
        <v>651</v>
      </c>
      <c r="C784" s="244">
        <v>0</v>
      </c>
      <c r="D784" s="244"/>
      <c r="E784" s="293">
        <f t="shared" si="17"/>
        <v>0</v>
      </c>
    </row>
    <row r="785" spans="1:5">
      <c r="A785" s="243">
        <v>2110603</v>
      </c>
      <c r="B785" s="243" t="s">
        <v>652</v>
      </c>
      <c r="C785" s="244">
        <v>0</v>
      </c>
      <c r="D785" s="244"/>
      <c r="E785" s="293">
        <f t="shared" si="17"/>
        <v>0</v>
      </c>
    </row>
    <row r="786" spans="1:5">
      <c r="A786" s="243">
        <v>2110604</v>
      </c>
      <c r="B786" s="243" t="s">
        <v>653</v>
      </c>
      <c r="C786" s="244">
        <v>0</v>
      </c>
      <c r="D786" s="244"/>
      <c r="E786" s="293">
        <f t="shared" si="17"/>
        <v>0</v>
      </c>
    </row>
    <row r="787" spans="1:5">
      <c r="A787" s="243">
        <v>2110605</v>
      </c>
      <c r="B787" s="243" t="s">
        <v>654</v>
      </c>
      <c r="C787" s="244">
        <v>0</v>
      </c>
      <c r="D787" s="244"/>
      <c r="E787" s="293">
        <f t="shared" si="17"/>
        <v>0</v>
      </c>
    </row>
    <row r="788" spans="1:5">
      <c r="A788" s="243">
        <v>2110699</v>
      </c>
      <c r="B788" s="243" t="s">
        <v>655</v>
      </c>
      <c r="C788" s="244">
        <v>0</v>
      </c>
      <c r="D788" s="244"/>
      <c r="E788" s="293">
        <f t="shared" si="17"/>
        <v>0</v>
      </c>
    </row>
    <row r="789" spans="1:5">
      <c r="A789" s="241">
        <v>21107</v>
      </c>
      <c r="B789" s="241" t="s">
        <v>656</v>
      </c>
      <c r="C789" s="242">
        <f>SUM(C790:C791)</f>
        <v>0</v>
      </c>
      <c r="D789" s="242">
        <f>SUM(D790:D791)</f>
        <v>0</v>
      </c>
      <c r="E789" s="292">
        <f t="shared" si="17"/>
        <v>0</v>
      </c>
    </row>
    <row r="790" spans="1:5">
      <c r="A790" s="243">
        <v>2110704</v>
      </c>
      <c r="B790" s="243" t="s">
        <v>657</v>
      </c>
      <c r="C790" s="244">
        <v>0</v>
      </c>
      <c r="D790" s="244"/>
      <c r="E790" s="293">
        <f t="shared" si="17"/>
        <v>0</v>
      </c>
    </row>
    <row r="791" spans="1:5">
      <c r="A791" s="243">
        <v>2110799</v>
      </c>
      <c r="B791" s="243" t="s">
        <v>658</v>
      </c>
      <c r="C791" s="244">
        <v>0</v>
      </c>
      <c r="D791" s="244"/>
      <c r="E791" s="293">
        <f t="shared" si="17"/>
        <v>0</v>
      </c>
    </row>
    <row r="792" spans="1:5">
      <c r="A792" s="241">
        <v>21108</v>
      </c>
      <c r="B792" s="241" t="s">
        <v>659</v>
      </c>
      <c r="C792" s="242">
        <f>SUM(C793:C794)</f>
        <v>0</v>
      </c>
      <c r="D792" s="242">
        <f>SUM(D793:D794)</f>
        <v>0</v>
      </c>
      <c r="E792" s="292">
        <f t="shared" si="17"/>
        <v>0</v>
      </c>
    </row>
    <row r="793" spans="1:5">
      <c r="A793" s="243">
        <v>2110804</v>
      </c>
      <c r="B793" s="243" t="s">
        <v>660</v>
      </c>
      <c r="C793" s="244">
        <v>0</v>
      </c>
      <c r="D793" s="244"/>
      <c r="E793" s="293">
        <f t="shared" si="17"/>
        <v>0</v>
      </c>
    </row>
    <row r="794" spans="1:5">
      <c r="A794" s="243">
        <v>2110899</v>
      </c>
      <c r="B794" s="243" t="s">
        <v>661</v>
      </c>
      <c r="C794" s="244">
        <v>0</v>
      </c>
      <c r="D794" s="244"/>
      <c r="E794" s="293">
        <f t="shared" si="17"/>
        <v>0</v>
      </c>
    </row>
    <row r="795" spans="1:5">
      <c r="A795" s="241">
        <v>21109</v>
      </c>
      <c r="B795" s="241" t="s">
        <v>662</v>
      </c>
      <c r="C795" s="242">
        <f>SUM(C796)</f>
        <v>0</v>
      </c>
      <c r="D795" s="242">
        <f>SUM(D796)</f>
        <v>0</v>
      </c>
      <c r="E795" s="292">
        <f t="shared" si="17"/>
        <v>0</v>
      </c>
    </row>
    <row r="796" spans="1:5">
      <c r="A796" s="243">
        <v>2110901</v>
      </c>
      <c r="B796" s="243" t="s">
        <v>663</v>
      </c>
      <c r="C796" s="244">
        <v>0</v>
      </c>
      <c r="D796" s="244"/>
      <c r="E796" s="293">
        <f t="shared" si="17"/>
        <v>0</v>
      </c>
    </row>
    <row r="797" spans="1:5">
      <c r="A797" s="241">
        <v>21110</v>
      </c>
      <c r="B797" s="241" t="s">
        <v>664</v>
      </c>
      <c r="C797" s="242">
        <f>SUM(C798)</f>
        <v>0</v>
      </c>
      <c r="D797" s="242">
        <f>SUM(D798)</f>
        <v>0</v>
      </c>
      <c r="E797" s="292">
        <f t="shared" si="17"/>
        <v>0</v>
      </c>
    </row>
    <row r="798" spans="1:5">
      <c r="A798" s="243">
        <v>2111001</v>
      </c>
      <c r="B798" s="243" t="s">
        <v>665</v>
      </c>
      <c r="C798" s="244">
        <v>0</v>
      </c>
      <c r="D798" s="244"/>
      <c r="E798" s="293">
        <f t="shared" si="17"/>
        <v>0</v>
      </c>
    </row>
    <row r="799" spans="1:5">
      <c r="A799" s="241">
        <v>21111</v>
      </c>
      <c r="B799" s="241" t="s">
        <v>666</v>
      </c>
      <c r="C799" s="242">
        <f>SUM(C800:C804)</f>
        <v>0</v>
      </c>
      <c r="D799" s="242">
        <f>SUM(D800:D804)</f>
        <v>0</v>
      </c>
      <c r="E799" s="292">
        <f t="shared" si="17"/>
        <v>0</v>
      </c>
    </row>
    <row r="800" spans="1:5">
      <c r="A800" s="243">
        <v>2111101</v>
      </c>
      <c r="B800" s="243" t="s">
        <v>667</v>
      </c>
      <c r="C800" s="244">
        <v>0</v>
      </c>
      <c r="D800" s="244"/>
      <c r="E800" s="293">
        <f t="shared" si="17"/>
        <v>0</v>
      </c>
    </row>
    <row r="801" spans="1:5">
      <c r="A801" s="243">
        <v>2111102</v>
      </c>
      <c r="B801" s="243" t="s">
        <v>668</v>
      </c>
      <c r="C801" s="244">
        <v>0</v>
      </c>
      <c r="D801" s="244"/>
      <c r="E801" s="293">
        <f t="shared" si="17"/>
        <v>0</v>
      </c>
    </row>
    <row r="802" spans="1:5">
      <c r="A802" s="243">
        <v>2111103</v>
      </c>
      <c r="B802" s="243" t="s">
        <v>669</v>
      </c>
      <c r="C802" s="244">
        <v>0</v>
      </c>
      <c r="D802" s="244"/>
      <c r="E802" s="293">
        <f t="shared" si="17"/>
        <v>0</v>
      </c>
    </row>
    <row r="803" spans="1:5">
      <c r="A803" s="243">
        <v>2111104</v>
      </c>
      <c r="B803" s="243" t="s">
        <v>670</v>
      </c>
      <c r="C803" s="244">
        <v>0</v>
      </c>
      <c r="D803" s="244"/>
      <c r="E803" s="293">
        <f t="shared" si="17"/>
        <v>0</v>
      </c>
    </row>
    <row r="804" spans="1:5">
      <c r="A804" s="243">
        <v>2111199</v>
      </c>
      <c r="B804" s="243" t="s">
        <v>671</v>
      </c>
      <c r="C804" s="244">
        <v>0</v>
      </c>
      <c r="D804" s="244"/>
      <c r="E804" s="293">
        <f t="shared" si="17"/>
        <v>0</v>
      </c>
    </row>
    <row r="805" spans="1:5">
      <c r="A805" s="241">
        <v>21112</v>
      </c>
      <c r="B805" s="241" t="s">
        <v>672</v>
      </c>
      <c r="C805" s="242">
        <f>SUM(C806)</f>
        <v>0</v>
      </c>
      <c r="D805" s="242">
        <f>SUM(D806)</f>
        <v>0</v>
      </c>
      <c r="E805" s="292">
        <f t="shared" si="17"/>
        <v>0</v>
      </c>
    </row>
    <row r="806" spans="1:5">
      <c r="A806" s="243">
        <v>2111201</v>
      </c>
      <c r="B806" s="243" t="s">
        <v>673</v>
      </c>
      <c r="C806" s="244">
        <v>0</v>
      </c>
      <c r="D806" s="244"/>
      <c r="E806" s="293">
        <f t="shared" si="17"/>
        <v>0</v>
      </c>
    </row>
    <row r="807" spans="1:5">
      <c r="A807" s="241">
        <v>21113</v>
      </c>
      <c r="B807" s="241" t="s">
        <v>674</v>
      </c>
      <c r="C807" s="242">
        <f>SUM(C808)</f>
        <v>0</v>
      </c>
      <c r="D807" s="242">
        <f>SUM(D808)</f>
        <v>0</v>
      </c>
      <c r="E807" s="292">
        <f t="shared" si="17"/>
        <v>0</v>
      </c>
    </row>
    <row r="808" spans="1:5">
      <c r="A808" s="243">
        <v>2111301</v>
      </c>
      <c r="B808" s="243" t="s">
        <v>675</v>
      </c>
      <c r="C808" s="244">
        <v>0</v>
      </c>
      <c r="D808" s="244"/>
      <c r="E808" s="293">
        <f t="shared" si="17"/>
        <v>0</v>
      </c>
    </row>
    <row r="809" spans="1:5">
      <c r="A809" s="241">
        <v>21114</v>
      </c>
      <c r="B809" s="241" t="s">
        <v>676</v>
      </c>
      <c r="C809" s="242">
        <f>SUM(C810:C823)</f>
        <v>0</v>
      </c>
      <c r="D809" s="242">
        <f>SUM(D810:D823)</f>
        <v>0</v>
      </c>
      <c r="E809" s="292">
        <f t="shared" si="17"/>
        <v>0</v>
      </c>
    </row>
    <row r="810" spans="1:5">
      <c r="A810" s="243">
        <v>2111401</v>
      </c>
      <c r="B810" s="243" t="s">
        <v>77</v>
      </c>
      <c r="C810" s="244">
        <v>0</v>
      </c>
      <c r="D810" s="244"/>
      <c r="E810" s="293">
        <f t="shared" si="17"/>
        <v>0</v>
      </c>
    </row>
    <row r="811" spans="1:5">
      <c r="A811" s="243">
        <v>2111402</v>
      </c>
      <c r="B811" s="243" t="s">
        <v>78</v>
      </c>
      <c r="C811" s="244">
        <v>0</v>
      </c>
      <c r="D811" s="244"/>
      <c r="E811" s="293">
        <f t="shared" si="17"/>
        <v>0</v>
      </c>
    </row>
    <row r="812" spans="1:5">
      <c r="A812" s="243">
        <v>2111403</v>
      </c>
      <c r="B812" s="243" t="s">
        <v>79</v>
      </c>
      <c r="C812" s="244">
        <v>0</v>
      </c>
      <c r="D812" s="244"/>
      <c r="E812" s="293">
        <f t="shared" ref="E812:E825" si="18">IFERROR(D812/C812,0)</f>
        <v>0</v>
      </c>
    </row>
    <row r="813" spans="1:5">
      <c r="A813" s="243">
        <v>2111404</v>
      </c>
      <c r="B813" s="243" t="s">
        <v>677</v>
      </c>
      <c r="C813" s="244">
        <v>0</v>
      </c>
      <c r="D813" s="244"/>
      <c r="E813" s="293">
        <f t="shared" si="18"/>
        <v>0</v>
      </c>
    </row>
    <row r="814" spans="1:5">
      <c r="A814" s="243">
        <v>2111405</v>
      </c>
      <c r="B814" s="243" t="s">
        <v>678</v>
      </c>
      <c r="C814" s="244">
        <v>0</v>
      </c>
      <c r="D814" s="244"/>
      <c r="E814" s="293">
        <f t="shared" si="18"/>
        <v>0</v>
      </c>
    </row>
    <row r="815" spans="1:5">
      <c r="A815" s="243">
        <v>2111406</v>
      </c>
      <c r="B815" s="243" t="s">
        <v>679</v>
      </c>
      <c r="C815" s="244">
        <v>0</v>
      </c>
      <c r="D815" s="244"/>
      <c r="E815" s="293">
        <f t="shared" si="18"/>
        <v>0</v>
      </c>
    </row>
    <row r="816" spans="1:5">
      <c r="A816" s="243">
        <v>2111407</v>
      </c>
      <c r="B816" s="243" t="s">
        <v>680</v>
      </c>
      <c r="C816" s="244">
        <v>0</v>
      </c>
      <c r="D816" s="244"/>
      <c r="E816" s="293">
        <f t="shared" si="18"/>
        <v>0</v>
      </c>
    </row>
    <row r="817" spans="1:5">
      <c r="A817" s="243">
        <v>2111408</v>
      </c>
      <c r="B817" s="243" t="s">
        <v>681</v>
      </c>
      <c r="C817" s="244">
        <v>0</v>
      </c>
      <c r="D817" s="244"/>
      <c r="E817" s="293">
        <f t="shared" si="18"/>
        <v>0</v>
      </c>
    </row>
    <row r="818" spans="1:5">
      <c r="A818" s="243">
        <v>2111409</v>
      </c>
      <c r="B818" s="243" t="s">
        <v>682</v>
      </c>
      <c r="C818" s="244">
        <v>0</v>
      </c>
      <c r="D818" s="244"/>
      <c r="E818" s="293">
        <f t="shared" si="18"/>
        <v>0</v>
      </c>
    </row>
    <row r="819" spans="1:5">
      <c r="A819" s="243">
        <v>2111410</v>
      </c>
      <c r="B819" s="243" t="s">
        <v>683</v>
      </c>
      <c r="C819" s="244">
        <v>0</v>
      </c>
      <c r="D819" s="244"/>
      <c r="E819" s="293">
        <f t="shared" si="18"/>
        <v>0</v>
      </c>
    </row>
    <row r="820" spans="1:5">
      <c r="A820" s="243">
        <v>2111411</v>
      </c>
      <c r="B820" s="243" t="s">
        <v>118</v>
      </c>
      <c r="C820" s="244">
        <v>0</v>
      </c>
      <c r="D820" s="244"/>
      <c r="E820" s="293">
        <f t="shared" si="18"/>
        <v>0</v>
      </c>
    </row>
    <row r="821" spans="1:5">
      <c r="A821" s="243">
        <v>2111413</v>
      </c>
      <c r="B821" s="243" t="s">
        <v>684</v>
      </c>
      <c r="C821" s="244">
        <v>0</v>
      </c>
      <c r="D821" s="244"/>
      <c r="E821" s="293">
        <f t="shared" si="18"/>
        <v>0</v>
      </c>
    </row>
    <row r="822" spans="1:5">
      <c r="A822" s="243">
        <v>2111450</v>
      </c>
      <c r="B822" s="243" t="s">
        <v>86</v>
      </c>
      <c r="C822" s="244">
        <v>0</v>
      </c>
      <c r="D822" s="244"/>
      <c r="E822" s="293">
        <f t="shared" si="18"/>
        <v>0</v>
      </c>
    </row>
    <row r="823" spans="1:5">
      <c r="A823" s="243">
        <v>2111499</v>
      </c>
      <c r="B823" s="243" t="s">
        <v>685</v>
      </c>
      <c r="C823" s="244">
        <v>0</v>
      </c>
      <c r="D823" s="244"/>
      <c r="E823" s="293">
        <f t="shared" si="18"/>
        <v>0</v>
      </c>
    </row>
    <row r="824" spans="1:5">
      <c r="A824" s="241">
        <v>21199</v>
      </c>
      <c r="B824" s="241" t="s">
        <v>686</v>
      </c>
      <c r="C824" s="242">
        <f>SUM(C825)</f>
        <v>100</v>
      </c>
      <c r="D824" s="242">
        <f>SUM(D825)</f>
        <v>100</v>
      </c>
      <c r="E824" s="292">
        <f t="shared" si="18"/>
        <v>1</v>
      </c>
    </row>
    <row r="825" spans="1:5">
      <c r="A825" s="243">
        <v>2119999</v>
      </c>
      <c r="B825" s="243" t="s">
        <v>687</v>
      </c>
      <c r="C825" s="244">
        <v>100</v>
      </c>
      <c r="D825" s="244">
        <v>100</v>
      </c>
      <c r="E825" s="293">
        <f t="shared" si="18"/>
        <v>1</v>
      </c>
    </row>
    <row r="826" spans="1:5">
      <c r="A826" s="239">
        <v>212</v>
      </c>
      <c r="B826" s="239" t="s">
        <v>688</v>
      </c>
      <c r="C826" s="240">
        <f>C827+C838+C840+C843+C845+C847</f>
        <v>5513</v>
      </c>
      <c r="D826" s="240">
        <f>D827+D838+D840+D843+D845+D847</f>
        <v>5111</v>
      </c>
      <c r="E826" s="291">
        <f>IFERROR(D826/C826,)</f>
        <v>0.927081443859967</v>
      </c>
    </row>
    <row r="827" spans="1:5">
      <c r="A827" s="241">
        <v>21201</v>
      </c>
      <c r="B827" s="241" t="s">
        <v>689</v>
      </c>
      <c r="C827" s="242">
        <f>SUM(C828:C837)</f>
        <v>3549</v>
      </c>
      <c r="D827" s="242">
        <f>SUM(D828:D837)</f>
        <v>3513</v>
      </c>
      <c r="E827" s="292">
        <f t="shared" ref="E827:E848" si="19">IFERROR(D827/C827,0)</f>
        <v>0.989856297548605</v>
      </c>
    </row>
    <row r="828" spans="1:5">
      <c r="A828" s="243">
        <v>2120101</v>
      </c>
      <c r="B828" s="243" t="s">
        <v>77</v>
      </c>
      <c r="C828" s="244">
        <v>2568</v>
      </c>
      <c r="D828" s="244">
        <v>2875</v>
      </c>
      <c r="E828" s="293">
        <f t="shared" si="19"/>
        <v>1.11954828660436</v>
      </c>
    </row>
    <row r="829" spans="1:5">
      <c r="A829" s="243">
        <v>2120102</v>
      </c>
      <c r="B829" s="243" t="s">
        <v>78</v>
      </c>
      <c r="C829" s="244">
        <v>118</v>
      </c>
      <c r="D829" s="244"/>
      <c r="E829" s="293">
        <f t="shared" si="19"/>
        <v>0</v>
      </c>
    </row>
    <row r="830" spans="1:5">
      <c r="A830" s="243">
        <v>2120103</v>
      </c>
      <c r="B830" s="243" t="s">
        <v>79</v>
      </c>
      <c r="C830" s="244">
        <v>0</v>
      </c>
      <c r="D830" s="244"/>
      <c r="E830" s="293">
        <f t="shared" si="19"/>
        <v>0</v>
      </c>
    </row>
    <row r="831" spans="1:5">
      <c r="A831" s="243">
        <v>2120104</v>
      </c>
      <c r="B831" s="243" t="s">
        <v>690</v>
      </c>
      <c r="C831" s="244">
        <v>555</v>
      </c>
      <c r="D831" s="244">
        <v>638</v>
      </c>
      <c r="E831" s="293">
        <f t="shared" si="19"/>
        <v>1.14954954954955</v>
      </c>
    </row>
    <row r="832" spans="1:5">
      <c r="A832" s="243">
        <v>2120105</v>
      </c>
      <c r="B832" s="243" t="s">
        <v>691</v>
      </c>
      <c r="C832" s="244">
        <v>0</v>
      </c>
      <c r="D832" s="244"/>
      <c r="E832" s="293">
        <f t="shared" si="19"/>
        <v>0</v>
      </c>
    </row>
    <row r="833" spans="1:5">
      <c r="A833" s="243">
        <v>2120106</v>
      </c>
      <c r="B833" s="243" t="s">
        <v>692</v>
      </c>
      <c r="C833" s="244">
        <v>0</v>
      </c>
      <c r="D833" s="244"/>
      <c r="E833" s="293">
        <f t="shared" si="19"/>
        <v>0</v>
      </c>
    </row>
    <row r="834" spans="1:5">
      <c r="A834" s="243">
        <v>2120107</v>
      </c>
      <c r="B834" s="243" t="s">
        <v>693</v>
      </c>
      <c r="C834" s="244">
        <v>0</v>
      </c>
      <c r="D834" s="244"/>
      <c r="E834" s="293">
        <f t="shared" si="19"/>
        <v>0</v>
      </c>
    </row>
    <row r="835" spans="1:5">
      <c r="A835" s="243">
        <v>2120109</v>
      </c>
      <c r="B835" s="243" t="s">
        <v>694</v>
      </c>
      <c r="C835" s="244">
        <v>0</v>
      </c>
      <c r="D835" s="244"/>
      <c r="E835" s="293">
        <f t="shared" si="19"/>
        <v>0</v>
      </c>
    </row>
    <row r="836" spans="1:5">
      <c r="A836" s="243">
        <v>2120110</v>
      </c>
      <c r="B836" s="243" t="s">
        <v>695</v>
      </c>
      <c r="C836" s="244">
        <v>0</v>
      </c>
      <c r="D836" s="244"/>
      <c r="E836" s="293">
        <f t="shared" si="19"/>
        <v>0</v>
      </c>
    </row>
    <row r="837" spans="1:5">
      <c r="A837" s="243">
        <v>2120199</v>
      </c>
      <c r="B837" s="243" t="s">
        <v>696</v>
      </c>
      <c r="C837" s="244">
        <v>308</v>
      </c>
      <c r="D837" s="244"/>
      <c r="E837" s="293">
        <f t="shared" si="19"/>
        <v>0</v>
      </c>
    </row>
    <row r="838" spans="1:5">
      <c r="A838" s="241">
        <v>21202</v>
      </c>
      <c r="B838" s="241" t="s">
        <v>697</v>
      </c>
      <c r="C838" s="242">
        <f>SUM(C839)</f>
        <v>127</v>
      </c>
      <c r="D838" s="242">
        <f>SUM(D839)</f>
        <v>33</v>
      </c>
      <c r="E838" s="292">
        <f t="shared" si="19"/>
        <v>0.259842519685039</v>
      </c>
    </row>
    <row r="839" spans="1:5">
      <c r="A839" s="243">
        <v>2120201</v>
      </c>
      <c r="B839" s="243" t="s">
        <v>698</v>
      </c>
      <c r="C839" s="244">
        <v>127</v>
      </c>
      <c r="D839" s="244">
        <v>33</v>
      </c>
      <c r="E839" s="293">
        <f t="shared" si="19"/>
        <v>0.259842519685039</v>
      </c>
    </row>
    <row r="840" spans="1:5">
      <c r="A840" s="241">
        <v>21203</v>
      </c>
      <c r="B840" s="241" t="s">
        <v>699</v>
      </c>
      <c r="C840" s="242">
        <f>SUM(C841:C842)</f>
        <v>152</v>
      </c>
      <c r="D840" s="242">
        <f>SUM(D841:D842)</f>
        <v>5</v>
      </c>
      <c r="E840" s="292">
        <f t="shared" si="19"/>
        <v>0.0328947368421053</v>
      </c>
    </row>
    <row r="841" spans="1:5">
      <c r="A841" s="243">
        <v>2120303</v>
      </c>
      <c r="B841" s="243" t="s">
        <v>700</v>
      </c>
      <c r="C841" s="244">
        <v>40</v>
      </c>
      <c r="D841" s="244"/>
      <c r="E841" s="293">
        <f t="shared" si="19"/>
        <v>0</v>
      </c>
    </row>
    <row r="842" spans="1:5">
      <c r="A842" s="243">
        <v>2120399</v>
      </c>
      <c r="B842" s="243" t="s">
        <v>701</v>
      </c>
      <c r="C842" s="244">
        <v>112</v>
      </c>
      <c r="D842" s="244">
        <v>5</v>
      </c>
      <c r="E842" s="293">
        <f t="shared" si="19"/>
        <v>0.0446428571428571</v>
      </c>
    </row>
    <row r="843" spans="1:5">
      <c r="A843" s="241">
        <v>21205</v>
      </c>
      <c r="B843" s="241" t="s">
        <v>702</v>
      </c>
      <c r="C843" s="242">
        <f t="shared" ref="C843:C847" si="20">SUM(C844)</f>
        <v>457</v>
      </c>
      <c r="D843" s="242">
        <f t="shared" ref="D843:D847" si="21">SUM(D844)</f>
        <v>1019</v>
      </c>
      <c r="E843" s="292">
        <f t="shared" si="19"/>
        <v>2.22975929978118</v>
      </c>
    </row>
    <row r="844" spans="1:5">
      <c r="A844" s="243">
        <v>2120501</v>
      </c>
      <c r="B844" s="243" t="s">
        <v>703</v>
      </c>
      <c r="C844" s="244">
        <v>457</v>
      </c>
      <c r="D844" s="244">
        <v>1019</v>
      </c>
      <c r="E844" s="293">
        <f t="shared" si="19"/>
        <v>2.22975929978118</v>
      </c>
    </row>
    <row r="845" spans="1:5">
      <c r="A845" s="241">
        <v>21206</v>
      </c>
      <c r="B845" s="241" t="s">
        <v>704</v>
      </c>
      <c r="C845" s="242">
        <f t="shared" si="20"/>
        <v>577</v>
      </c>
      <c r="D845" s="242">
        <f t="shared" si="21"/>
        <v>310</v>
      </c>
      <c r="E845" s="292">
        <f t="shared" si="19"/>
        <v>0.537261698440208</v>
      </c>
    </row>
    <row r="846" spans="1:5">
      <c r="A846" s="243">
        <v>2120601</v>
      </c>
      <c r="B846" s="243" t="s">
        <v>705</v>
      </c>
      <c r="C846" s="244">
        <v>577</v>
      </c>
      <c r="D846" s="244">
        <v>310</v>
      </c>
      <c r="E846" s="293">
        <f t="shared" si="19"/>
        <v>0.537261698440208</v>
      </c>
    </row>
    <row r="847" spans="1:5">
      <c r="A847" s="241">
        <v>21299</v>
      </c>
      <c r="B847" s="241" t="s">
        <v>706</v>
      </c>
      <c r="C847" s="242">
        <f t="shared" si="20"/>
        <v>651</v>
      </c>
      <c r="D847" s="242">
        <f t="shared" si="21"/>
        <v>231</v>
      </c>
      <c r="E847" s="292">
        <f t="shared" si="19"/>
        <v>0.354838709677419</v>
      </c>
    </row>
    <row r="848" spans="1:5">
      <c r="A848" s="243">
        <v>2129999</v>
      </c>
      <c r="B848" s="243" t="s">
        <v>707</v>
      </c>
      <c r="C848" s="244">
        <v>651</v>
      </c>
      <c r="D848" s="244">
        <v>231</v>
      </c>
      <c r="E848" s="293">
        <f t="shared" si="19"/>
        <v>0.354838709677419</v>
      </c>
    </row>
    <row r="849" spans="1:5">
      <c r="A849" s="239">
        <v>213</v>
      </c>
      <c r="B849" s="239" t="s">
        <v>708</v>
      </c>
      <c r="C849" s="240">
        <f>C850+C876+C901+C929+C940+C947+C954+C957</f>
        <v>10667</v>
      </c>
      <c r="D849" s="240">
        <f>D850+D876+D901+D929+D940+D947+D954+D957</f>
        <v>8219</v>
      </c>
      <c r="E849" s="291">
        <f>IFERROR(D849/C849,)</f>
        <v>0.770507171650886</v>
      </c>
    </row>
    <row r="850" spans="1:5">
      <c r="A850" s="241">
        <v>21301</v>
      </c>
      <c r="B850" s="241" t="s">
        <v>709</v>
      </c>
      <c r="C850" s="242">
        <f>SUM(C851:C875)</f>
        <v>4051</v>
      </c>
      <c r="D850" s="242">
        <f>SUM(D851:D875)</f>
        <v>3057</v>
      </c>
      <c r="E850" s="292">
        <f t="shared" ref="E850:E913" si="22">IFERROR(D850/C850,0)</f>
        <v>0.754628486793384</v>
      </c>
    </row>
    <row r="851" spans="1:5">
      <c r="A851" s="243">
        <v>2130101</v>
      </c>
      <c r="B851" s="243" t="s">
        <v>77</v>
      </c>
      <c r="C851" s="244">
        <v>1220</v>
      </c>
      <c r="D851" s="244">
        <v>1097</v>
      </c>
      <c r="E851" s="293">
        <f t="shared" si="22"/>
        <v>0.899180327868852</v>
      </c>
    </row>
    <row r="852" spans="1:5">
      <c r="A852" s="243">
        <v>2130102</v>
      </c>
      <c r="B852" s="243" t="s">
        <v>78</v>
      </c>
      <c r="C852" s="244">
        <v>69</v>
      </c>
      <c r="D852" s="244"/>
      <c r="E852" s="293">
        <f t="shared" si="22"/>
        <v>0</v>
      </c>
    </row>
    <row r="853" spans="1:5">
      <c r="A853" s="243">
        <v>2130103</v>
      </c>
      <c r="B853" s="243" t="s">
        <v>79</v>
      </c>
      <c r="C853" s="244">
        <v>0</v>
      </c>
      <c r="D853" s="244"/>
      <c r="E853" s="293">
        <f t="shared" si="22"/>
        <v>0</v>
      </c>
    </row>
    <row r="854" spans="1:5">
      <c r="A854" s="243">
        <v>2130104</v>
      </c>
      <c r="B854" s="243" t="s">
        <v>86</v>
      </c>
      <c r="C854" s="244">
        <v>0</v>
      </c>
      <c r="D854" s="244"/>
      <c r="E854" s="293">
        <f t="shared" si="22"/>
        <v>0</v>
      </c>
    </row>
    <row r="855" spans="1:5">
      <c r="A855" s="243">
        <v>2130105</v>
      </c>
      <c r="B855" s="243" t="s">
        <v>710</v>
      </c>
      <c r="C855" s="244">
        <v>0</v>
      </c>
      <c r="D855" s="244"/>
      <c r="E855" s="293">
        <f t="shared" si="22"/>
        <v>0</v>
      </c>
    </row>
    <row r="856" spans="1:5">
      <c r="A856" s="243">
        <v>2130106</v>
      </c>
      <c r="B856" s="243" t="s">
        <v>711</v>
      </c>
      <c r="C856" s="244">
        <v>46</v>
      </c>
      <c r="D856" s="244"/>
      <c r="E856" s="293">
        <f t="shared" si="22"/>
        <v>0</v>
      </c>
    </row>
    <row r="857" spans="1:5">
      <c r="A857" s="243">
        <v>2130108</v>
      </c>
      <c r="B857" s="243" t="s">
        <v>712</v>
      </c>
      <c r="C857" s="244">
        <v>161</v>
      </c>
      <c r="D857" s="244"/>
      <c r="E857" s="293">
        <f t="shared" si="22"/>
        <v>0</v>
      </c>
    </row>
    <row r="858" spans="1:5">
      <c r="A858" s="243">
        <v>2130109</v>
      </c>
      <c r="B858" s="243" t="s">
        <v>713</v>
      </c>
      <c r="C858" s="244">
        <v>5</v>
      </c>
      <c r="D858" s="244"/>
      <c r="E858" s="293">
        <f t="shared" si="22"/>
        <v>0</v>
      </c>
    </row>
    <row r="859" spans="1:5">
      <c r="A859" s="243">
        <v>2130110</v>
      </c>
      <c r="B859" s="243" t="s">
        <v>714</v>
      </c>
      <c r="C859" s="244">
        <v>0</v>
      </c>
      <c r="D859" s="244"/>
      <c r="E859" s="293">
        <f t="shared" si="22"/>
        <v>0</v>
      </c>
    </row>
    <row r="860" spans="1:5">
      <c r="A860" s="243">
        <v>2130111</v>
      </c>
      <c r="B860" s="243" t="s">
        <v>715</v>
      </c>
      <c r="C860" s="244">
        <v>0</v>
      </c>
      <c r="D860" s="244"/>
      <c r="E860" s="293">
        <f t="shared" si="22"/>
        <v>0</v>
      </c>
    </row>
    <row r="861" spans="1:5">
      <c r="A861" s="243">
        <v>2130112</v>
      </c>
      <c r="B861" s="243" t="s">
        <v>716</v>
      </c>
      <c r="C861" s="244">
        <v>0</v>
      </c>
      <c r="D861" s="244"/>
      <c r="E861" s="293">
        <f t="shared" si="22"/>
        <v>0</v>
      </c>
    </row>
    <row r="862" spans="1:5">
      <c r="A862" s="243">
        <v>2130114</v>
      </c>
      <c r="B862" s="243" t="s">
        <v>717</v>
      </c>
      <c r="C862" s="244">
        <v>0</v>
      </c>
      <c r="D862" s="244"/>
      <c r="E862" s="293">
        <f t="shared" si="22"/>
        <v>0</v>
      </c>
    </row>
    <row r="863" spans="1:5">
      <c r="A863" s="243">
        <v>2130119</v>
      </c>
      <c r="B863" s="243" t="s">
        <v>718</v>
      </c>
      <c r="C863" s="244">
        <v>8</v>
      </c>
      <c r="D863" s="244"/>
      <c r="E863" s="293">
        <f t="shared" si="22"/>
        <v>0</v>
      </c>
    </row>
    <row r="864" spans="1:5">
      <c r="A864" s="243">
        <v>2130120</v>
      </c>
      <c r="B864" s="243" t="s">
        <v>719</v>
      </c>
      <c r="C864" s="244">
        <v>0</v>
      </c>
      <c r="D864" s="244"/>
      <c r="E864" s="293">
        <f t="shared" si="22"/>
        <v>0</v>
      </c>
    </row>
    <row r="865" spans="1:5">
      <c r="A865" s="243">
        <v>2130121</v>
      </c>
      <c r="B865" s="243" t="s">
        <v>720</v>
      </c>
      <c r="C865" s="244">
        <v>2</v>
      </c>
      <c r="D865" s="244"/>
      <c r="E865" s="293">
        <f t="shared" si="22"/>
        <v>0</v>
      </c>
    </row>
    <row r="866" spans="1:5">
      <c r="A866" s="243">
        <v>2130122</v>
      </c>
      <c r="B866" s="243" t="s">
        <v>721</v>
      </c>
      <c r="C866" s="244">
        <v>248</v>
      </c>
      <c r="D866" s="244">
        <v>260</v>
      </c>
      <c r="E866" s="293">
        <f t="shared" si="22"/>
        <v>1.04838709677419</v>
      </c>
    </row>
    <row r="867" spans="1:5">
      <c r="A867" s="243">
        <v>2130124</v>
      </c>
      <c r="B867" s="243" t="s">
        <v>722</v>
      </c>
      <c r="C867" s="244">
        <v>40</v>
      </c>
      <c r="D867" s="244"/>
      <c r="E867" s="293">
        <f t="shared" si="22"/>
        <v>0</v>
      </c>
    </row>
    <row r="868" spans="1:5">
      <c r="A868" s="243">
        <v>2130125</v>
      </c>
      <c r="B868" s="243" t="s">
        <v>723</v>
      </c>
      <c r="C868" s="244">
        <v>17</v>
      </c>
      <c r="D868" s="244"/>
      <c r="E868" s="293">
        <f t="shared" si="22"/>
        <v>0</v>
      </c>
    </row>
    <row r="869" spans="1:5">
      <c r="A869" s="243">
        <v>2130126</v>
      </c>
      <c r="B869" s="243" t="s">
        <v>724</v>
      </c>
      <c r="C869" s="244">
        <v>83</v>
      </c>
      <c r="D869" s="244"/>
      <c r="E869" s="293">
        <f t="shared" si="22"/>
        <v>0</v>
      </c>
    </row>
    <row r="870" spans="1:5">
      <c r="A870" s="243">
        <v>2130135</v>
      </c>
      <c r="B870" s="243" t="s">
        <v>725</v>
      </c>
      <c r="C870" s="244">
        <v>316</v>
      </c>
      <c r="D870" s="244"/>
      <c r="E870" s="293">
        <f t="shared" si="22"/>
        <v>0</v>
      </c>
    </row>
    <row r="871" spans="1:5">
      <c r="A871" s="243">
        <v>2130142</v>
      </c>
      <c r="B871" s="243" t="s">
        <v>726</v>
      </c>
      <c r="C871" s="244">
        <v>0</v>
      </c>
      <c r="D871" s="244"/>
      <c r="E871" s="293">
        <f t="shared" si="22"/>
        <v>0</v>
      </c>
    </row>
    <row r="872" spans="1:5">
      <c r="A872" s="243">
        <v>2130148</v>
      </c>
      <c r="B872" s="243" t="s">
        <v>727</v>
      </c>
      <c r="C872" s="244">
        <v>0</v>
      </c>
      <c r="D872" s="244"/>
      <c r="E872" s="293">
        <f t="shared" si="22"/>
        <v>0</v>
      </c>
    </row>
    <row r="873" spans="1:5">
      <c r="A873" s="243">
        <v>2130152</v>
      </c>
      <c r="B873" s="243" t="s">
        <v>728</v>
      </c>
      <c r="C873" s="244">
        <v>6</v>
      </c>
      <c r="D873" s="244"/>
      <c r="E873" s="293">
        <f t="shared" si="22"/>
        <v>0</v>
      </c>
    </row>
    <row r="874" spans="1:5">
      <c r="A874" s="243">
        <v>2130153</v>
      </c>
      <c r="B874" s="243" t="s">
        <v>729</v>
      </c>
      <c r="C874" s="244">
        <v>1613</v>
      </c>
      <c r="D874" s="244">
        <v>1500</v>
      </c>
      <c r="E874" s="293">
        <f t="shared" si="22"/>
        <v>0.929944203347799</v>
      </c>
    </row>
    <row r="875" spans="1:5">
      <c r="A875" s="243">
        <v>2130199</v>
      </c>
      <c r="B875" s="243" t="s">
        <v>730</v>
      </c>
      <c r="C875" s="244">
        <v>217</v>
      </c>
      <c r="D875" s="244">
        <v>200</v>
      </c>
      <c r="E875" s="293">
        <f t="shared" si="22"/>
        <v>0.921658986175115</v>
      </c>
    </row>
    <row r="876" spans="1:5">
      <c r="A876" s="241">
        <v>21302</v>
      </c>
      <c r="B876" s="241" t="s">
        <v>731</v>
      </c>
      <c r="C876" s="242">
        <f>SUM(C877:C900)</f>
        <v>690</v>
      </c>
      <c r="D876" s="242">
        <f>SUM(D877:D900)</f>
        <v>781</v>
      </c>
      <c r="E876" s="292">
        <f t="shared" si="22"/>
        <v>1.13188405797101</v>
      </c>
    </row>
    <row r="877" spans="1:5">
      <c r="A877" s="243">
        <v>2130201</v>
      </c>
      <c r="B877" s="243" t="s">
        <v>77</v>
      </c>
      <c r="C877" s="244">
        <v>616</v>
      </c>
      <c r="D877" s="244">
        <v>611</v>
      </c>
      <c r="E877" s="293">
        <f t="shared" si="22"/>
        <v>0.991883116883117</v>
      </c>
    </row>
    <row r="878" spans="1:5">
      <c r="A878" s="243">
        <v>2130202</v>
      </c>
      <c r="B878" s="243" t="s">
        <v>78</v>
      </c>
      <c r="C878" s="244">
        <v>50</v>
      </c>
      <c r="D878" s="244"/>
      <c r="E878" s="293">
        <f t="shared" si="22"/>
        <v>0</v>
      </c>
    </row>
    <row r="879" spans="1:5">
      <c r="A879" s="243">
        <v>2130203</v>
      </c>
      <c r="B879" s="243" t="s">
        <v>79</v>
      </c>
      <c r="C879" s="244">
        <v>0</v>
      </c>
      <c r="D879" s="244"/>
      <c r="E879" s="293">
        <f t="shared" si="22"/>
        <v>0</v>
      </c>
    </row>
    <row r="880" spans="1:5">
      <c r="A880" s="243">
        <v>2130204</v>
      </c>
      <c r="B880" s="243" t="s">
        <v>732</v>
      </c>
      <c r="C880" s="244">
        <v>0</v>
      </c>
      <c r="D880" s="244"/>
      <c r="E880" s="293">
        <f t="shared" si="22"/>
        <v>0</v>
      </c>
    </row>
    <row r="881" spans="1:5">
      <c r="A881" s="243">
        <v>2130205</v>
      </c>
      <c r="B881" s="243" t="s">
        <v>733</v>
      </c>
      <c r="C881" s="244">
        <v>0</v>
      </c>
      <c r="D881" s="244">
        <v>170</v>
      </c>
      <c r="E881" s="293">
        <f t="shared" si="22"/>
        <v>0</v>
      </c>
    </row>
    <row r="882" spans="1:5">
      <c r="A882" s="243">
        <v>2130206</v>
      </c>
      <c r="B882" s="243" t="s">
        <v>734</v>
      </c>
      <c r="C882" s="244">
        <v>0</v>
      </c>
      <c r="D882" s="244"/>
      <c r="E882" s="293">
        <f t="shared" si="22"/>
        <v>0</v>
      </c>
    </row>
    <row r="883" spans="1:5">
      <c r="A883" s="243">
        <v>2130207</v>
      </c>
      <c r="B883" s="243" t="s">
        <v>735</v>
      </c>
      <c r="C883" s="244">
        <v>0</v>
      </c>
      <c r="D883" s="244"/>
      <c r="E883" s="293">
        <f t="shared" si="22"/>
        <v>0</v>
      </c>
    </row>
    <row r="884" spans="1:5">
      <c r="A884" s="243">
        <v>2130209</v>
      </c>
      <c r="B884" s="243" t="s">
        <v>736</v>
      </c>
      <c r="C884" s="244">
        <v>0</v>
      </c>
      <c r="D884" s="244"/>
      <c r="E884" s="293">
        <f t="shared" si="22"/>
        <v>0</v>
      </c>
    </row>
    <row r="885" spans="1:5">
      <c r="A885" s="243">
        <v>2130210</v>
      </c>
      <c r="B885" s="243" t="s">
        <v>737</v>
      </c>
      <c r="C885" s="244">
        <v>0</v>
      </c>
      <c r="D885" s="244"/>
      <c r="E885" s="293">
        <f t="shared" si="22"/>
        <v>0</v>
      </c>
    </row>
    <row r="886" spans="1:5">
      <c r="A886" s="243">
        <v>2130211</v>
      </c>
      <c r="B886" s="243" t="s">
        <v>738</v>
      </c>
      <c r="C886" s="244">
        <v>0</v>
      </c>
      <c r="D886" s="244"/>
      <c r="E886" s="293">
        <f t="shared" si="22"/>
        <v>0</v>
      </c>
    </row>
    <row r="887" spans="1:5">
      <c r="A887" s="243">
        <v>2130212</v>
      </c>
      <c r="B887" s="243" t="s">
        <v>739</v>
      </c>
      <c r="C887" s="244">
        <v>0</v>
      </c>
      <c r="D887" s="244"/>
      <c r="E887" s="293">
        <f t="shared" si="22"/>
        <v>0</v>
      </c>
    </row>
    <row r="888" spans="1:5">
      <c r="A888" s="243">
        <v>2130213</v>
      </c>
      <c r="B888" s="243" t="s">
        <v>740</v>
      </c>
      <c r="C888" s="244">
        <v>0</v>
      </c>
      <c r="D888" s="244"/>
      <c r="E888" s="293">
        <f t="shared" si="22"/>
        <v>0</v>
      </c>
    </row>
    <row r="889" spans="1:5">
      <c r="A889" s="243">
        <v>2130217</v>
      </c>
      <c r="B889" s="243" t="s">
        <v>741</v>
      </c>
      <c r="C889" s="244">
        <v>0</v>
      </c>
      <c r="D889" s="244"/>
      <c r="E889" s="293">
        <f t="shared" si="22"/>
        <v>0</v>
      </c>
    </row>
    <row r="890" spans="1:5">
      <c r="A890" s="243">
        <v>2130220</v>
      </c>
      <c r="B890" s="243" t="s">
        <v>742</v>
      </c>
      <c r="C890" s="244">
        <v>0</v>
      </c>
      <c r="D890" s="244"/>
      <c r="E890" s="293">
        <f t="shared" si="22"/>
        <v>0</v>
      </c>
    </row>
    <row r="891" spans="1:5">
      <c r="A891" s="243">
        <v>2130221</v>
      </c>
      <c r="B891" s="243" t="s">
        <v>743</v>
      </c>
      <c r="C891" s="244">
        <v>0</v>
      </c>
      <c r="D891" s="244"/>
      <c r="E891" s="293">
        <f t="shared" si="22"/>
        <v>0</v>
      </c>
    </row>
    <row r="892" spans="1:5">
      <c r="A892" s="243">
        <v>2130223</v>
      </c>
      <c r="B892" s="243" t="s">
        <v>744</v>
      </c>
      <c r="C892" s="244">
        <v>0</v>
      </c>
      <c r="D892" s="244"/>
      <c r="E892" s="293">
        <f t="shared" si="22"/>
        <v>0</v>
      </c>
    </row>
    <row r="893" spans="1:5">
      <c r="A893" s="243">
        <v>2130226</v>
      </c>
      <c r="B893" s="243" t="s">
        <v>745</v>
      </c>
      <c r="C893" s="244">
        <v>0</v>
      </c>
      <c r="D893" s="244"/>
      <c r="E893" s="293">
        <f t="shared" si="22"/>
        <v>0</v>
      </c>
    </row>
    <row r="894" spans="1:5">
      <c r="A894" s="243">
        <v>2130227</v>
      </c>
      <c r="B894" s="243" t="s">
        <v>746</v>
      </c>
      <c r="C894" s="244">
        <v>0</v>
      </c>
      <c r="D894" s="244"/>
      <c r="E894" s="293">
        <f t="shared" si="22"/>
        <v>0</v>
      </c>
    </row>
    <row r="895" spans="1:5">
      <c r="A895" s="243">
        <v>2130232</v>
      </c>
      <c r="B895" s="243" t="s">
        <v>747</v>
      </c>
      <c r="C895" s="244">
        <v>0</v>
      </c>
      <c r="D895" s="244"/>
      <c r="E895" s="293">
        <f t="shared" si="22"/>
        <v>0</v>
      </c>
    </row>
    <row r="896" spans="1:5">
      <c r="A896" s="243">
        <v>2130234</v>
      </c>
      <c r="B896" s="243" t="s">
        <v>748</v>
      </c>
      <c r="C896" s="244">
        <v>24</v>
      </c>
      <c r="D896" s="244"/>
      <c r="E896" s="293">
        <f t="shared" si="22"/>
        <v>0</v>
      </c>
    </row>
    <row r="897" spans="1:5">
      <c r="A897" s="243">
        <v>2130235</v>
      </c>
      <c r="B897" s="243" t="s">
        <v>749</v>
      </c>
      <c r="C897" s="244">
        <v>0</v>
      </c>
      <c r="D897" s="244"/>
      <c r="E897" s="293">
        <f t="shared" si="22"/>
        <v>0</v>
      </c>
    </row>
    <row r="898" spans="1:5">
      <c r="A898" s="243">
        <v>2130236</v>
      </c>
      <c r="B898" s="243" t="s">
        <v>750</v>
      </c>
      <c r="C898" s="244">
        <v>0</v>
      </c>
      <c r="D898" s="244"/>
      <c r="E898" s="293">
        <f t="shared" si="22"/>
        <v>0</v>
      </c>
    </row>
    <row r="899" spans="1:5">
      <c r="A899" s="243">
        <v>2130237</v>
      </c>
      <c r="B899" s="243" t="s">
        <v>716</v>
      </c>
      <c r="C899" s="244">
        <v>0</v>
      </c>
      <c r="D899" s="244"/>
      <c r="E899" s="293">
        <f t="shared" si="22"/>
        <v>0</v>
      </c>
    </row>
    <row r="900" spans="1:5">
      <c r="A900" s="243">
        <v>2130299</v>
      </c>
      <c r="B900" s="243" t="s">
        <v>751</v>
      </c>
      <c r="C900" s="244">
        <v>0</v>
      </c>
      <c r="D900" s="244"/>
      <c r="E900" s="293">
        <f t="shared" si="22"/>
        <v>0</v>
      </c>
    </row>
    <row r="901" spans="1:5">
      <c r="A901" s="241">
        <v>21303</v>
      </c>
      <c r="B901" s="241" t="s">
        <v>752</v>
      </c>
      <c r="C901" s="242">
        <f>SUM(C902:C928)</f>
        <v>3670</v>
      </c>
      <c r="D901" s="242">
        <f>SUM(D902:D928)</f>
        <v>1358</v>
      </c>
      <c r="E901" s="292">
        <f t="shared" si="22"/>
        <v>0.370027247956403</v>
      </c>
    </row>
    <row r="902" spans="1:5">
      <c r="A902" s="243">
        <v>2130301</v>
      </c>
      <c r="B902" s="243" t="s">
        <v>77</v>
      </c>
      <c r="C902" s="244">
        <v>1620</v>
      </c>
      <c r="D902" s="244">
        <v>1218</v>
      </c>
      <c r="E902" s="293">
        <f t="shared" si="22"/>
        <v>0.751851851851852</v>
      </c>
    </row>
    <row r="903" spans="1:5">
      <c r="A903" s="243">
        <v>2130302</v>
      </c>
      <c r="B903" s="243" t="s">
        <v>78</v>
      </c>
      <c r="C903" s="244">
        <v>0</v>
      </c>
      <c r="D903" s="244"/>
      <c r="E903" s="293">
        <f t="shared" si="22"/>
        <v>0</v>
      </c>
    </row>
    <row r="904" spans="1:5">
      <c r="A904" s="243">
        <v>2130303</v>
      </c>
      <c r="B904" s="243" t="s">
        <v>79</v>
      </c>
      <c r="C904" s="244">
        <v>0</v>
      </c>
      <c r="D904" s="244"/>
      <c r="E904" s="293">
        <f t="shared" si="22"/>
        <v>0</v>
      </c>
    </row>
    <row r="905" spans="1:5">
      <c r="A905" s="243">
        <v>2130304</v>
      </c>
      <c r="B905" s="243" t="s">
        <v>753</v>
      </c>
      <c r="C905" s="244">
        <v>10</v>
      </c>
      <c r="D905" s="244"/>
      <c r="E905" s="293">
        <f t="shared" si="22"/>
        <v>0</v>
      </c>
    </row>
    <row r="906" spans="1:5">
      <c r="A906" s="243">
        <v>2130305</v>
      </c>
      <c r="B906" s="243" t="s">
        <v>754</v>
      </c>
      <c r="C906" s="244">
        <v>1665</v>
      </c>
      <c r="D906" s="244">
        <v>100</v>
      </c>
      <c r="E906" s="293">
        <f t="shared" si="22"/>
        <v>0.0600600600600601</v>
      </c>
    </row>
    <row r="907" spans="1:5">
      <c r="A907" s="243">
        <v>2130306</v>
      </c>
      <c r="B907" s="243" t="s">
        <v>755</v>
      </c>
      <c r="C907" s="244">
        <v>82</v>
      </c>
      <c r="D907" s="244"/>
      <c r="E907" s="293">
        <f t="shared" si="22"/>
        <v>0</v>
      </c>
    </row>
    <row r="908" spans="1:5">
      <c r="A908" s="243">
        <v>2130307</v>
      </c>
      <c r="B908" s="243" t="s">
        <v>756</v>
      </c>
      <c r="C908" s="244">
        <v>0</v>
      </c>
      <c r="D908" s="244"/>
      <c r="E908" s="293">
        <f t="shared" si="22"/>
        <v>0</v>
      </c>
    </row>
    <row r="909" spans="1:5">
      <c r="A909" s="243">
        <v>2130308</v>
      </c>
      <c r="B909" s="243" t="s">
        <v>757</v>
      </c>
      <c r="C909" s="244">
        <v>0</v>
      </c>
      <c r="D909" s="244"/>
      <c r="E909" s="293">
        <f t="shared" si="22"/>
        <v>0</v>
      </c>
    </row>
    <row r="910" spans="1:5">
      <c r="A910" s="243">
        <v>2130309</v>
      </c>
      <c r="B910" s="243" t="s">
        <v>758</v>
      </c>
      <c r="C910" s="244">
        <v>0</v>
      </c>
      <c r="D910" s="244"/>
      <c r="E910" s="293">
        <f t="shared" si="22"/>
        <v>0</v>
      </c>
    </row>
    <row r="911" spans="1:5">
      <c r="A911" s="243">
        <v>2130310</v>
      </c>
      <c r="B911" s="243" t="s">
        <v>759</v>
      </c>
      <c r="C911" s="244">
        <v>0</v>
      </c>
      <c r="D911" s="244"/>
      <c r="E911" s="293">
        <f t="shared" si="22"/>
        <v>0</v>
      </c>
    </row>
    <row r="912" spans="1:5">
      <c r="A912" s="243">
        <v>2130311</v>
      </c>
      <c r="B912" s="243" t="s">
        <v>760</v>
      </c>
      <c r="C912" s="244">
        <v>5</v>
      </c>
      <c r="D912" s="244"/>
      <c r="E912" s="293">
        <f t="shared" si="22"/>
        <v>0</v>
      </c>
    </row>
    <row r="913" spans="1:5">
      <c r="A913" s="243">
        <v>2130312</v>
      </c>
      <c r="B913" s="243" t="s">
        <v>761</v>
      </c>
      <c r="C913" s="244">
        <v>5</v>
      </c>
      <c r="D913" s="244">
        <v>5</v>
      </c>
      <c r="E913" s="293">
        <f t="shared" si="22"/>
        <v>1</v>
      </c>
    </row>
    <row r="914" spans="1:5">
      <c r="A914" s="243">
        <v>2130313</v>
      </c>
      <c r="B914" s="243" t="s">
        <v>762</v>
      </c>
      <c r="C914" s="244">
        <v>0</v>
      </c>
      <c r="D914" s="244">
        <v>20</v>
      </c>
      <c r="E914" s="293">
        <f t="shared" ref="E914:E959" si="23">IFERROR(D914/C914,0)</f>
        <v>0</v>
      </c>
    </row>
    <row r="915" spans="1:5">
      <c r="A915" s="243">
        <v>2130314</v>
      </c>
      <c r="B915" s="243" t="s">
        <v>763</v>
      </c>
      <c r="C915" s="244">
        <v>12</v>
      </c>
      <c r="D915" s="244">
        <v>15</v>
      </c>
      <c r="E915" s="293">
        <f t="shared" si="23"/>
        <v>1.25</v>
      </c>
    </row>
    <row r="916" spans="1:5">
      <c r="A916" s="243">
        <v>2130315</v>
      </c>
      <c r="B916" s="243" t="s">
        <v>764</v>
      </c>
      <c r="C916" s="244">
        <v>0</v>
      </c>
      <c r="D916" s="244"/>
      <c r="E916" s="293">
        <f t="shared" si="23"/>
        <v>0</v>
      </c>
    </row>
    <row r="917" spans="1:5">
      <c r="A917" s="243">
        <v>2130316</v>
      </c>
      <c r="B917" s="243" t="s">
        <v>765</v>
      </c>
      <c r="C917" s="244">
        <v>0</v>
      </c>
      <c r="D917" s="244"/>
      <c r="E917" s="293">
        <f t="shared" si="23"/>
        <v>0</v>
      </c>
    </row>
    <row r="918" spans="1:5">
      <c r="A918" s="243">
        <v>2130317</v>
      </c>
      <c r="B918" s="243" t="s">
        <v>766</v>
      </c>
      <c r="C918" s="244">
        <v>0</v>
      </c>
      <c r="D918" s="244"/>
      <c r="E918" s="293">
        <f t="shared" si="23"/>
        <v>0</v>
      </c>
    </row>
    <row r="919" spans="1:5">
      <c r="A919" s="243">
        <v>2130318</v>
      </c>
      <c r="B919" s="243" t="s">
        <v>767</v>
      </c>
      <c r="C919" s="244">
        <v>0</v>
      </c>
      <c r="D919" s="244"/>
      <c r="E919" s="293">
        <f t="shared" si="23"/>
        <v>0</v>
      </c>
    </row>
    <row r="920" spans="1:5">
      <c r="A920" s="243">
        <v>2130319</v>
      </c>
      <c r="B920" s="243" t="s">
        <v>768</v>
      </c>
      <c r="C920" s="244">
        <v>266</v>
      </c>
      <c r="D920" s="244"/>
      <c r="E920" s="293">
        <f t="shared" si="23"/>
        <v>0</v>
      </c>
    </row>
    <row r="921" spans="1:5">
      <c r="A921" s="243">
        <v>2130321</v>
      </c>
      <c r="B921" s="243" t="s">
        <v>769</v>
      </c>
      <c r="C921" s="244">
        <v>0</v>
      </c>
      <c r="D921" s="244"/>
      <c r="E921" s="293">
        <f t="shared" si="23"/>
        <v>0</v>
      </c>
    </row>
    <row r="922" spans="1:5">
      <c r="A922" s="243">
        <v>2130322</v>
      </c>
      <c r="B922" s="243" t="s">
        <v>770</v>
      </c>
      <c r="C922" s="244">
        <v>5</v>
      </c>
      <c r="D922" s="244"/>
      <c r="E922" s="293">
        <f t="shared" si="23"/>
        <v>0</v>
      </c>
    </row>
    <row r="923" spans="1:5">
      <c r="A923" s="243">
        <v>2130333</v>
      </c>
      <c r="B923" s="243" t="s">
        <v>744</v>
      </c>
      <c r="C923" s="244">
        <v>0</v>
      </c>
      <c r="D923" s="244"/>
      <c r="E923" s="293">
        <f t="shared" si="23"/>
        <v>0</v>
      </c>
    </row>
    <row r="924" spans="1:5">
      <c r="A924" s="243">
        <v>2130334</v>
      </c>
      <c r="B924" s="243" t="s">
        <v>771</v>
      </c>
      <c r="C924" s="244">
        <v>0</v>
      </c>
      <c r="D924" s="244"/>
      <c r="E924" s="293">
        <f t="shared" si="23"/>
        <v>0</v>
      </c>
    </row>
    <row r="925" spans="1:5">
      <c r="A925" s="243">
        <v>2130335</v>
      </c>
      <c r="B925" s="243" t="s">
        <v>772</v>
      </c>
      <c r="C925" s="244">
        <v>0</v>
      </c>
      <c r="D925" s="244"/>
      <c r="E925" s="293">
        <f t="shared" si="23"/>
        <v>0</v>
      </c>
    </row>
    <row r="926" spans="1:5">
      <c r="A926" s="243">
        <v>2130336</v>
      </c>
      <c r="B926" s="243" t="s">
        <v>773</v>
      </c>
      <c r="C926" s="244">
        <v>0</v>
      </c>
      <c r="D926" s="244"/>
      <c r="E926" s="293">
        <f t="shared" si="23"/>
        <v>0</v>
      </c>
    </row>
    <row r="927" spans="1:5">
      <c r="A927" s="243">
        <v>2130337</v>
      </c>
      <c r="B927" s="243" t="s">
        <v>774</v>
      </c>
      <c r="C927" s="244">
        <v>0</v>
      </c>
      <c r="D927" s="244"/>
      <c r="E927" s="293">
        <f t="shared" si="23"/>
        <v>0</v>
      </c>
    </row>
    <row r="928" spans="1:5">
      <c r="A928" s="243">
        <v>2130399</v>
      </c>
      <c r="B928" s="243" t="s">
        <v>775</v>
      </c>
      <c r="C928" s="244">
        <v>0</v>
      </c>
      <c r="D928" s="244"/>
      <c r="E928" s="293">
        <f t="shared" si="23"/>
        <v>0</v>
      </c>
    </row>
    <row r="929" spans="1:5">
      <c r="A929" s="241">
        <v>21305</v>
      </c>
      <c r="B929" s="241" t="s">
        <v>776</v>
      </c>
      <c r="C929" s="242">
        <f>SUM(C930:C939)</f>
        <v>789</v>
      </c>
      <c r="D929" s="242">
        <f>SUM(D930:D939)</f>
        <v>1256</v>
      </c>
      <c r="E929" s="292">
        <f t="shared" si="23"/>
        <v>1.59188846641318</v>
      </c>
    </row>
    <row r="930" spans="1:5">
      <c r="A930" s="243">
        <v>2130501</v>
      </c>
      <c r="B930" s="243" t="s">
        <v>77</v>
      </c>
      <c r="C930" s="244">
        <v>30</v>
      </c>
      <c r="D930" s="244"/>
      <c r="E930" s="293">
        <f t="shared" si="23"/>
        <v>0</v>
      </c>
    </row>
    <row r="931" spans="1:5">
      <c r="A931" s="243">
        <v>2130502</v>
      </c>
      <c r="B931" s="243" t="s">
        <v>78</v>
      </c>
      <c r="C931" s="244">
        <v>49</v>
      </c>
      <c r="D931" s="244">
        <v>30</v>
      </c>
      <c r="E931" s="293">
        <f t="shared" si="23"/>
        <v>0.612244897959184</v>
      </c>
    </row>
    <row r="932" spans="1:5">
      <c r="A932" s="243">
        <v>2130503</v>
      </c>
      <c r="B932" s="243" t="s">
        <v>79</v>
      </c>
      <c r="C932" s="244">
        <v>0</v>
      </c>
      <c r="D932" s="244"/>
      <c r="E932" s="293">
        <f t="shared" si="23"/>
        <v>0</v>
      </c>
    </row>
    <row r="933" spans="1:5">
      <c r="A933" s="243">
        <v>2130504</v>
      </c>
      <c r="B933" s="243" t="s">
        <v>777</v>
      </c>
      <c r="C933" s="244">
        <v>0</v>
      </c>
      <c r="D933" s="244"/>
      <c r="E933" s="293">
        <f t="shared" si="23"/>
        <v>0</v>
      </c>
    </row>
    <row r="934" spans="1:5">
      <c r="A934" s="243">
        <v>2130505</v>
      </c>
      <c r="B934" s="243" t="s">
        <v>778</v>
      </c>
      <c r="C934" s="244">
        <v>0</v>
      </c>
      <c r="D934" s="244"/>
      <c r="E934" s="293">
        <f t="shared" si="23"/>
        <v>0</v>
      </c>
    </row>
    <row r="935" spans="1:5">
      <c r="A935" s="243">
        <v>2130506</v>
      </c>
      <c r="B935" s="243" t="s">
        <v>779</v>
      </c>
      <c r="C935" s="244">
        <v>10</v>
      </c>
      <c r="D935" s="244"/>
      <c r="E935" s="293">
        <f t="shared" si="23"/>
        <v>0</v>
      </c>
    </row>
    <row r="936" spans="1:5">
      <c r="A936" s="243">
        <v>2130507</v>
      </c>
      <c r="B936" s="243" t="s">
        <v>780</v>
      </c>
      <c r="C936" s="244">
        <v>0</v>
      </c>
      <c r="D936" s="244"/>
      <c r="E936" s="293">
        <f t="shared" si="23"/>
        <v>0</v>
      </c>
    </row>
    <row r="937" spans="1:5">
      <c r="A937" s="243">
        <v>2130508</v>
      </c>
      <c r="B937" s="243" t="s">
        <v>781</v>
      </c>
      <c r="C937" s="244">
        <v>0</v>
      </c>
      <c r="D937" s="244"/>
      <c r="E937" s="293">
        <f t="shared" si="23"/>
        <v>0</v>
      </c>
    </row>
    <row r="938" spans="1:5">
      <c r="A938" s="243">
        <v>2130550</v>
      </c>
      <c r="B938" s="243" t="s">
        <v>782</v>
      </c>
      <c r="C938" s="244">
        <v>0</v>
      </c>
      <c r="D938" s="244"/>
      <c r="E938" s="293">
        <f t="shared" si="23"/>
        <v>0</v>
      </c>
    </row>
    <row r="939" spans="1:5">
      <c r="A939" s="243">
        <v>2130599</v>
      </c>
      <c r="B939" s="243" t="s">
        <v>783</v>
      </c>
      <c r="C939" s="244">
        <v>700</v>
      </c>
      <c r="D939" s="244">
        <v>1226</v>
      </c>
      <c r="E939" s="293">
        <f t="shared" si="23"/>
        <v>1.75142857142857</v>
      </c>
    </row>
    <row r="940" spans="1:5">
      <c r="A940" s="241">
        <v>21307</v>
      </c>
      <c r="B940" s="241" t="s">
        <v>784</v>
      </c>
      <c r="C940" s="242">
        <f>SUM(C941:C946)</f>
        <v>608</v>
      </c>
      <c r="D940" s="242">
        <f>SUM(D941:D946)</f>
        <v>684</v>
      </c>
      <c r="E940" s="292">
        <f t="shared" si="23"/>
        <v>1.125</v>
      </c>
    </row>
    <row r="941" spans="1:5">
      <c r="A941" s="243">
        <v>2130701</v>
      </c>
      <c r="B941" s="243" t="s">
        <v>785</v>
      </c>
      <c r="C941" s="244">
        <v>280</v>
      </c>
      <c r="D941" s="244">
        <v>0</v>
      </c>
      <c r="E941" s="293">
        <f t="shared" si="23"/>
        <v>0</v>
      </c>
    </row>
    <row r="942" spans="1:5">
      <c r="A942" s="243">
        <v>2130704</v>
      </c>
      <c r="B942" s="243" t="s">
        <v>786</v>
      </c>
      <c r="C942" s="244">
        <v>0</v>
      </c>
      <c r="D942" s="244"/>
      <c r="E942" s="293">
        <f t="shared" si="23"/>
        <v>0</v>
      </c>
    </row>
    <row r="943" spans="1:5">
      <c r="A943" s="243">
        <v>2130705</v>
      </c>
      <c r="B943" s="243" t="s">
        <v>787</v>
      </c>
      <c r="C943" s="244">
        <v>225</v>
      </c>
      <c r="D943" s="244">
        <v>684</v>
      </c>
      <c r="E943" s="293">
        <f t="shared" si="23"/>
        <v>3.04</v>
      </c>
    </row>
    <row r="944" spans="1:5">
      <c r="A944" s="243">
        <v>2130706</v>
      </c>
      <c r="B944" s="243" t="s">
        <v>788</v>
      </c>
      <c r="C944" s="244">
        <v>103</v>
      </c>
      <c r="D944" s="244"/>
      <c r="E944" s="293">
        <f t="shared" si="23"/>
        <v>0</v>
      </c>
    </row>
    <row r="945" spans="1:5">
      <c r="A945" s="243">
        <v>2130707</v>
      </c>
      <c r="B945" s="243" t="s">
        <v>789</v>
      </c>
      <c r="C945" s="244">
        <v>0</v>
      </c>
      <c r="D945" s="244"/>
      <c r="E945" s="293">
        <f t="shared" si="23"/>
        <v>0</v>
      </c>
    </row>
    <row r="946" spans="1:5">
      <c r="A946" s="243">
        <v>2130799</v>
      </c>
      <c r="B946" s="243" t="s">
        <v>790</v>
      </c>
      <c r="C946" s="244">
        <v>0</v>
      </c>
      <c r="D946" s="244"/>
      <c r="E946" s="293">
        <f t="shared" si="23"/>
        <v>0</v>
      </c>
    </row>
    <row r="947" spans="1:5">
      <c r="A947" s="241">
        <v>21308</v>
      </c>
      <c r="B947" s="241" t="s">
        <v>791</v>
      </c>
      <c r="C947" s="242">
        <f>SUM(C948:C953)</f>
        <v>844</v>
      </c>
      <c r="D947" s="242">
        <f>SUM(D948:D953)</f>
        <v>883</v>
      </c>
      <c r="E947" s="292">
        <f t="shared" si="23"/>
        <v>1.04620853080569</v>
      </c>
    </row>
    <row r="948" spans="1:5">
      <c r="A948" s="243">
        <v>2130801</v>
      </c>
      <c r="B948" s="243" t="s">
        <v>792</v>
      </c>
      <c r="C948" s="244">
        <v>0</v>
      </c>
      <c r="D948" s="244"/>
      <c r="E948" s="293">
        <f t="shared" si="23"/>
        <v>0</v>
      </c>
    </row>
    <row r="949" spans="1:5">
      <c r="A949" s="243">
        <v>2130802</v>
      </c>
      <c r="B949" s="243" t="s">
        <v>793</v>
      </c>
      <c r="C949" s="244">
        <v>0</v>
      </c>
      <c r="D949" s="244"/>
      <c r="E949" s="293">
        <f t="shared" si="23"/>
        <v>0</v>
      </c>
    </row>
    <row r="950" spans="1:5">
      <c r="A950" s="243">
        <v>2130803</v>
      </c>
      <c r="B950" s="243" t="s">
        <v>794</v>
      </c>
      <c r="C950" s="244">
        <v>825</v>
      </c>
      <c r="D950" s="244">
        <v>883</v>
      </c>
      <c r="E950" s="293">
        <f t="shared" si="23"/>
        <v>1.07030303030303</v>
      </c>
    </row>
    <row r="951" spans="1:5">
      <c r="A951" s="243">
        <v>2130804</v>
      </c>
      <c r="B951" s="243" t="s">
        <v>795</v>
      </c>
      <c r="C951" s="244">
        <v>3</v>
      </c>
      <c r="D951" s="244"/>
      <c r="E951" s="293">
        <f t="shared" si="23"/>
        <v>0</v>
      </c>
    </row>
    <row r="952" spans="1:5">
      <c r="A952" s="243">
        <v>2130805</v>
      </c>
      <c r="B952" s="243" t="s">
        <v>796</v>
      </c>
      <c r="C952" s="244">
        <v>0</v>
      </c>
      <c r="D952" s="244"/>
      <c r="E952" s="293">
        <f t="shared" si="23"/>
        <v>0</v>
      </c>
    </row>
    <row r="953" spans="1:5">
      <c r="A953" s="243">
        <v>2130899</v>
      </c>
      <c r="B953" s="243" t="s">
        <v>797</v>
      </c>
      <c r="C953" s="244">
        <v>16</v>
      </c>
      <c r="D953" s="244"/>
      <c r="E953" s="293">
        <f t="shared" si="23"/>
        <v>0</v>
      </c>
    </row>
    <row r="954" spans="1:5">
      <c r="A954" s="241">
        <v>21309</v>
      </c>
      <c r="B954" s="241" t="s">
        <v>798</v>
      </c>
      <c r="C954" s="242">
        <f>SUM(C955:C956)</f>
        <v>0</v>
      </c>
      <c r="D954" s="242">
        <f>SUM(D955:D956)</f>
        <v>0</v>
      </c>
      <c r="E954" s="292">
        <f t="shared" si="23"/>
        <v>0</v>
      </c>
    </row>
    <row r="955" spans="1:5">
      <c r="A955" s="243">
        <v>2130901</v>
      </c>
      <c r="B955" s="243" t="s">
        <v>799</v>
      </c>
      <c r="C955" s="244">
        <v>0</v>
      </c>
      <c r="D955" s="244"/>
      <c r="E955" s="293">
        <f t="shared" si="23"/>
        <v>0</v>
      </c>
    </row>
    <row r="956" spans="1:5">
      <c r="A956" s="243">
        <v>2130999</v>
      </c>
      <c r="B956" s="243" t="s">
        <v>800</v>
      </c>
      <c r="C956" s="244">
        <v>0</v>
      </c>
      <c r="D956" s="244"/>
      <c r="E956" s="293">
        <f t="shared" si="23"/>
        <v>0</v>
      </c>
    </row>
    <row r="957" spans="1:5">
      <c r="A957" s="241">
        <v>21399</v>
      </c>
      <c r="B957" s="241" t="s">
        <v>801</v>
      </c>
      <c r="C957" s="242">
        <f>SUM(C958:C959)</f>
        <v>15</v>
      </c>
      <c r="D957" s="242">
        <f>SUM(D958:D959)</f>
        <v>200</v>
      </c>
      <c r="E957" s="292">
        <f t="shared" si="23"/>
        <v>13.3333333333333</v>
      </c>
    </row>
    <row r="958" spans="1:5">
      <c r="A958" s="243">
        <v>2139901</v>
      </c>
      <c r="B958" s="243" t="s">
        <v>802</v>
      </c>
      <c r="C958" s="244">
        <v>0</v>
      </c>
      <c r="D958" s="244"/>
      <c r="E958" s="293">
        <f t="shared" si="23"/>
        <v>0</v>
      </c>
    </row>
    <row r="959" spans="1:5">
      <c r="A959" s="243">
        <v>2139999</v>
      </c>
      <c r="B959" s="243" t="s">
        <v>803</v>
      </c>
      <c r="C959" s="244">
        <v>15</v>
      </c>
      <c r="D959" s="244">
        <v>200</v>
      </c>
      <c r="E959" s="293">
        <f t="shared" si="23"/>
        <v>13.3333333333333</v>
      </c>
    </row>
    <row r="960" spans="1:5">
      <c r="A960" s="239">
        <v>214</v>
      </c>
      <c r="B960" s="239" t="s">
        <v>804</v>
      </c>
      <c r="C960" s="240">
        <f>C961+C984+C994+C1004+C1009+C1016+C1021</f>
        <v>1946</v>
      </c>
      <c r="D960" s="240">
        <f>D961+D984+D994+D1004+D1009+D1016+D1021</f>
        <v>1708</v>
      </c>
      <c r="E960" s="291">
        <f>IFERROR(D960/C960,)</f>
        <v>0.877697841726619</v>
      </c>
    </row>
    <row r="961" spans="1:5">
      <c r="A961" s="241">
        <v>21401</v>
      </c>
      <c r="B961" s="241" t="s">
        <v>805</v>
      </c>
      <c r="C961" s="242">
        <f>SUM(C962:C983)</f>
        <v>1653</v>
      </c>
      <c r="D961" s="242">
        <f>SUM(D962:D983)</f>
        <v>1430</v>
      </c>
      <c r="E961" s="292">
        <f t="shared" ref="E961:E1023" si="24">IFERROR(D961/C961,0)</f>
        <v>0.865093768905021</v>
      </c>
    </row>
    <row r="962" spans="1:5">
      <c r="A962" s="243">
        <v>2140101</v>
      </c>
      <c r="B962" s="243" t="s">
        <v>77</v>
      </c>
      <c r="C962" s="244">
        <v>681</v>
      </c>
      <c r="D962" s="244">
        <v>215</v>
      </c>
      <c r="E962" s="293">
        <f t="shared" si="24"/>
        <v>0.315712187958884</v>
      </c>
    </row>
    <row r="963" spans="1:5">
      <c r="A963" s="243">
        <v>2140102</v>
      </c>
      <c r="B963" s="243" t="s">
        <v>78</v>
      </c>
      <c r="C963" s="244">
        <v>123</v>
      </c>
      <c r="D963" s="244"/>
      <c r="E963" s="293">
        <f t="shared" si="24"/>
        <v>0</v>
      </c>
    </row>
    <row r="964" spans="1:5">
      <c r="A964" s="243">
        <v>2140103</v>
      </c>
      <c r="B964" s="243" t="s">
        <v>79</v>
      </c>
      <c r="C964" s="244">
        <v>0</v>
      </c>
      <c r="D964" s="244"/>
      <c r="E964" s="293">
        <f t="shared" si="24"/>
        <v>0</v>
      </c>
    </row>
    <row r="965" spans="1:5">
      <c r="A965" s="243">
        <v>2140104</v>
      </c>
      <c r="B965" s="243" t="s">
        <v>806</v>
      </c>
      <c r="C965" s="244">
        <v>502</v>
      </c>
      <c r="D965" s="244">
        <v>1215</v>
      </c>
      <c r="E965" s="293">
        <f t="shared" si="24"/>
        <v>2.4203187250996</v>
      </c>
    </row>
    <row r="966" spans="1:5">
      <c r="A966" s="243">
        <v>2140106</v>
      </c>
      <c r="B966" s="243" t="s">
        <v>807</v>
      </c>
      <c r="C966" s="244">
        <v>327</v>
      </c>
      <c r="D966" s="244">
        <v>0</v>
      </c>
      <c r="E966" s="293">
        <f t="shared" si="24"/>
        <v>0</v>
      </c>
    </row>
    <row r="967" spans="1:5">
      <c r="A967" s="243">
        <v>2140109</v>
      </c>
      <c r="B967" s="243" t="s">
        <v>808</v>
      </c>
      <c r="C967" s="244">
        <v>0</v>
      </c>
      <c r="D967" s="244"/>
      <c r="E967" s="293">
        <f t="shared" si="24"/>
        <v>0</v>
      </c>
    </row>
    <row r="968" spans="1:5">
      <c r="A968" s="243">
        <v>2140110</v>
      </c>
      <c r="B968" s="243" t="s">
        <v>809</v>
      </c>
      <c r="C968" s="244">
        <v>0</v>
      </c>
      <c r="D968" s="244"/>
      <c r="E968" s="293">
        <f t="shared" si="24"/>
        <v>0</v>
      </c>
    </row>
    <row r="969" spans="1:5">
      <c r="A969" s="243">
        <v>2140111</v>
      </c>
      <c r="B969" s="243" t="s">
        <v>810</v>
      </c>
      <c r="C969" s="244">
        <v>0</v>
      </c>
      <c r="D969" s="244"/>
      <c r="E969" s="293">
        <f t="shared" si="24"/>
        <v>0</v>
      </c>
    </row>
    <row r="970" spans="1:5">
      <c r="A970" s="243">
        <v>2140112</v>
      </c>
      <c r="B970" s="243" t="s">
        <v>811</v>
      </c>
      <c r="C970" s="244">
        <v>0</v>
      </c>
      <c r="D970" s="244"/>
      <c r="E970" s="293">
        <f t="shared" si="24"/>
        <v>0</v>
      </c>
    </row>
    <row r="971" spans="1:5">
      <c r="A971" s="243">
        <v>2140114</v>
      </c>
      <c r="B971" s="243" t="s">
        <v>812</v>
      </c>
      <c r="C971" s="244">
        <v>0</v>
      </c>
      <c r="D971" s="244"/>
      <c r="E971" s="293">
        <f t="shared" si="24"/>
        <v>0</v>
      </c>
    </row>
    <row r="972" spans="1:5">
      <c r="A972" s="243">
        <v>2140122</v>
      </c>
      <c r="B972" s="243" t="s">
        <v>813</v>
      </c>
      <c r="C972" s="244">
        <v>0</v>
      </c>
      <c r="D972" s="244"/>
      <c r="E972" s="293">
        <f t="shared" si="24"/>
        <v>0</v>
      </c>
    </row>
    <row r="973" spans="1:5">
      <c r="A973" s="243">
        <v>2140123</v>
      </c>
      <c r="B973" s="243" t="s">
        <v>814</v>
      </c>
      <c r="C973" s="244">
        <v>0</v>
      </c>
      <c r="D973" s="244"/>
      <c r="E973" s="293">
        <f t="shared" si="24"/>
        <v>0</v>
      </c>
    </row>
    <row r="974" spans="1:5">
      <c r="A974" s="243">
        <v>2140127</v>
      </c>
      <c r="B974" s="243" t="s">
        <v>815</v>
      </c>
      <c r="C974" s="244">
        <v>0</v>
      </c>
      <c r="D974" s="244"/>
      <c r="E974" s="293">
        <f t="shared" si="24"/>
        <v>0</v>
      </c>
    </row>
    <row r="975" spans="1:5">
      <c r="A975" s="243">
        <v>2140128</v>
      </c>
      <c r="B975" s="243" t="s">
        <v>816</v>
      </c>
      <c r="C975" s="244">
        <v>0</v>
      </c>
      <c r="D975" s="244"/>
      <c r="E975" s="293">
        <f t="shared" si="24"/>
        <v>0</v>
      </c>
    </row>
    <row r="976" spans="1:5">
      <c r="A976" s="243">
        <v>2140129</v>
      </c>
      <c r="B976" s="243" t="s">
        <v>817</v>
      </c>
      <c r="C976" s="244">
        <v>0</v>
      </c>
      <c r="D976" s="244"/>
      <c r="E976" s="293">
        <f t="shared" si="24"/>
        <v>0</v>
      </c>
    </row>
    <row r="977" spans="1:5">
      <c r="A977" s="243">
        <v>2140130</v>
      </c>
      <c r="B977" s="243" t="s">
        <v>818</v>
      </c>
      <c r="C977" s="244">
        <v>0</v>
      </c>
      <c r="D977" s="244"/>
      <c r="E977" s="293">
        <f t="shared" si="24"/>
        <v>0</v>
      </c>
    </row>
    <row r="978" spans="1:5">
      <c r="A978" s="243">
        <v>2140131</v>
      </c>
      <c r="B978" s="243" t="s">
        <v>819</v>
      </c>
      <c r="C978" s="244">
        <v>0</v>
      </c>
      <c r="D978" s="244"/>
      <c r="E978" s="293">
        <f t="shared" si="24"/>
        <v>0</v>
      </c>
    </row>
    <row r="979" spans="1:5">
      <c r="A979" s="243">
        <v>2140133</v>
      </c>
      <c r="B979" s="243" t="s">
        <v>820</v>
      </c>
      <c r="C979" s="244">
        <v>0</v>
      </c>
      <c r="D979" s="244"/>
      <c r="E979" s="293">
        <f t="shared" si="24"/>
        <v>0</v>
      </c>
    </row>
    <row r="980" spans="1:5">
      <c r="A980" s="243">
        <v>2140136</v>
      </c>
      <c r="B980" s="243" t="s">
        <v>821</v>
      </c>
      <c r="C980" s="244">
        <v>0</v>
      </c>
      <c r="D980" s="244"/>
      <c r="E980" s="293">
        <f t="shared" si="24"/>
        <v>0</v>
      </c>
    </row>
    <row r="981" spans="1:5">
      <c r="A981" s="243">
        <v>2140138</v>
      </c>
      <c r="B981" s="243" t="s">
        <v>822</v>
      </c>
      <c r="C981" s="244">
        <v>0</v>
      </c>
      <c r="D981" s="244"/>
      <c r="E981" s="293">
        <f t="shared" si="24"/>
        <v>0</v>
      </c>
    </row>
    <row r="982" spans="1:5">
      <c r="A982" s="243">
        <v>2140139</v>
      </c>
      <c r="B982" s="243" t="s">
        <v>823</v>
      </c>
      <c r="C982" s="244">
        <v>0</v>
      </c>
      <c r="D982" s="244"/>
      <c r="E982" s="293">
        <f t="shared" si="24"/>
        <v>0</v>
      </c>
    </row>
    <row r="983" spans="1:5">
      <c r="A983" s="243">
        <v>2140199</v>
      </c>
      <c r="B983" s="243" t="s">
        <v>824</v>
      </c>
      <c r="C983" s="244">
        <v>20</v>
      </c>
      <c r="D983" s="244"/>
      <c r="E983" s="293">
        <f t="shared" si="24"/>
        <v>0</v>
      </c>
    </row>
    <row r="984" spans="1:5">
      <c r="A984" s="241">
        <v>21402</v>
      </c>
      <c r="B984" s="241" t="s">
        <v>825</v>
      </c>
      <c r="C984" s="242">
        <f>SUM(C985:C993)</f>
        <v>0</v>
      </c>
      <c r="D984" s="242">
        <f>SUM(D985:D993)</f>
        <v>0</v>
      </c>
      <c r="E984" s="292">
        <f t="shared" si="24"/>
        <v>0</v>
      </c>
    </row>
    <row r="985" spans="1:5">
      <c r="A985" s="243">
        <v>2140201</v>
      </c>
      <c r="B985" s="243" t="s">
        <v>77</v>
      </c>
      <c r="C985" s="244">
        <v>0</v>
      </c>
      <c r="D985" s="244"/>
      <c r="E985" s="293">
        <f t="shared" si="24"/>
        <v>0</v>
      </c>
    </row>
    <row r="986" spans="1:5">
      <c r="A986" s="243">
        <v>2140202</v>
      </c>
      <c r="B986" s="243" t="s">
        <v>78</v>
      </c>
      <c r="C986" s="244">
        <v>0</v>
      </c>
      <c r="D986" s="244"/>
      <c r="E986" s="293">
        <f t="shared" si="24"/>
        <v>0</v>
      </c>
    </row>
    <row r="987" spans="1:5">
      <c r="A987" s="243">
        <v>2140203</v>
      </c>
      <c r="B987" s="243" t="s">
        <v>79</v>
      </c>
      <c r="C987" s="244">
        <v>0</v>
      </c>
      <c r="D987" s="244"/>
      <c r="E987" s="293">
        <f t="shared" si="24"/>
        <v>0</v>
      </c>
    </row>
    <row r="988" spans="1:5">
      <c r="A988" s="243">
        <v>2140204</v>
      </c>
      <c r="B988" s="243" t="s">
        <v>826</v>
      </c>
      <c r="C988" s="244">
        <v>0</v>
      </c>
      <c r="D988" s="244"/>
      <c r="E988" s="293">
        <f t="shared" si="24"/>
        <v>0</v>
      </c>
    </row>
    <row r="989" spans="1:5">
      <c r="A989" s="243">
        <v>2140205</v>
      </c>
      <c r="B989" s="243" t="s">
        <v>827</v>
      </c>
      <c r="C989" s="244">
        <v>0</v>
      </c>
      <c r="D989" s="244"/>
      <c r="E989" s="293">
        <f t="shared" si="24"/>
        <v>0</v>
      </c>
    </row>
    <row r="990" spans="1:5">
      <c r="A990" s="243">
        <v>2140206</v>
      </c>
      <c r="B990" s="243" t="s">
        <v>828</v>
      </c>
      <c r="C990" s="244">
        <v>0</v>
      </c>
      <c r="D990" s="244"/>
      <c r="E990" s="293">
        <f t="shared" si="24"/>
        <v>0</v>
      </c>
    </row>
    <row r="991" spans="1:5">
      <c r="A991" s="243">
        <v>2140207</v>
      </c>
      <c r="B991" s="243" t="s">
        <v>829</v>
      </c>
      <c r="C991" s="244">
        <v>0</v>
      </c>
      <c r="D991" s="244"/>
      <c r="E991" s="293">
        <f t="shared" si="24"/>
        <v>0</v>
      </c>
    </row>
    <row r="992" spans="1:5">
      <c r="A992" s="243">
        <v>2140208</v>
      </c>
      <c r="B992" s="243" t="s">
        <v>830</v>
      </c>
      <c r="C992" s="244">
        <v>0</v>
      </c>
      <c r="D992" s="244"/>
      <c r="E992" s="293">
        <f t="shared" si="24"/>
        <v>0</v>
      </c>
    </row>
    <row r="993" spans="1:5">
      <c r="A993" s="243">
        <v>2140299</v>
      </c>
      <c r="B993" s="243" t="s">
        <v>831</v>
      </c>
      <c r="C993" s="244">
        <v>0</v>
      </c>
      <c r="D993" s="244"/>
      <c r="E993" s="293">
        <f t="shared" si="24"/>
        <v>0</v>
      </c>
    </row>
    <row r="994" spans="1:5">
      <c r="A994" s="241">
        <v>21403</v>
      </c>
      <c r="B994" s="241" t="s">
        <v>832</v>
      </c>
      <c r="C994" s="242">
        <f>SUM(C995:C1003)</f>
        <v>0</v>
      </c>
      <c r="D994" s="242">
        <f>SUM(D995:D1003)</f>
        <v>0</v>
      </c>
      <c r="E994" s="292">
        <f t="shared" si="24"/>
        <v>0</v>
      </c>
    </row>
    <row r="995" spans="1:5">
      <c r="A995" s="243">
        <v>2140301</v>
      </c>
      <c r="B995" s="243" t="s">
        <v>77</v>
      </c>
      <c r="C995" s="244">
        <v>0</v>
      </c>
      <c r="D995" s="244"/>
      <c r="E995" s="293">
        <f t="shared" si="24"/>
        <v>0</v>
      </c>
    </row>
    <row r="996" spans="1:5">
      <c r="A996" s="243">
        <v>2140302</v>
      </c>
      <c r="B996" s="243" t="s">
        <v>78</v>
      </c>
      <c r="C996" s="244">
        <v>0</v>
      </c>
      <c r="D996" s="244"/>
      <c r="E996" s="293">
        <f t="shared" si="24"/>
        <v>0</v>
      </c>
    </row>
    <row r="997" spans="1:5">
      <c r="A997" s="243">
        <v>2140303</v>
      </c>
      <c r="B997" s="243" t="s">
        <v>79</v>
      </c>
      <c r="C997" s="244">
        <v>0</v>
      </c>
      <c r="D997" s="244"/>
      <c r="E997" s="293">
        <f t="shared" si="24"/>
        <v>0</v>
      </c>
    </row>
    <row r="998" spans="1:5">
      <c r="A998" s="243">
        <v>2140304</v>
      </c>
      <c r="B998" s="243" t="s">
        <v>833</v>
      </c>
      <c r="C998" s="244">
        <v>0</v>
      </c>
      <c r="D998" s="244"/>
      <c r="E998" s="293">
        <f t="shared" si="24"/>
        <v>0</v>
      </c>
    </row>
    <row r="999" spans="1:5">
      <c r="A999" s="243">
        <v>2140305</v>
      </c>
      <c r="B999" s="243" t="s">
        <v>834</v>
      </c>
      <c r="C999" s="244">
        <v>0</v>
      </c>
      <c r="D999" s="244"/>
      <c r="E999" s="293">
        <f t="shared" si="24"/>
        <v>0</v>
      </c>
    </row>
    <row r="1000" spans="1:5">
      <c r="A1000" s="243">
        <v>2140306</v>
      </c>
      <c r="B1000" s="243" t="s">
        <v>835</v>
      </c>
      <c r="C1000" s="244">
        <v>0</v>
      </c>
      <c r="D1000" s="244"/>
      <c r="E1000" s="293">
        <f t="shared" si="24"/>
        <v>0</v>
      </c>
    </row>
    <row r="1001" spans="1:5">
      <c r="A1001" s="243">
        <v>2140307</v>
      </c>
      <c r="B1001" s="243" t="s">
        <v>836</v>
      </c>
      <c r="C1001" s="244">
        <v>0</v>
      </c>
      <c r="D1001" s="244"/>
      <c r="E1001" s="293">
        <f t="shared" si="24"/>
        <v>0</v>
      </c>
    </row>
    <row r="1002" spans="1:5">
      <c r="A1002" s="243">
        <v>2140308</v>
      </c>
      <c r="B1002" s="243" t="s">
        <v>837</v>
      </c>
      <c r="C1002" s="244">
        <v>0</v>
      </c>
      <c r="D1002" s="244"/>
      <c r="E1002" s="293">
        <f t="shared" si="24"/>
        <v>0</v>
      </c>
    </row>
    <row r="1003" spans="1:5">
      <c r="A1003" s="243">
        <v>2140399</v>
      </c>
      <c r="B1003" s="243" t="s">
        <v>838</v>
      </c>
      <c r="C1003" s="244">
        <v>0</v>
      </c>
      <c r="D1003" s="244"/>
      <c r="E1003" s="293">
        <f t="shared" si="24"/>
        <v>0</v>
      </c>
    </row>
    <row r="1004" spans="1:5">
      <c r="A1004" s="241">
        <v>21404</v>
      </c>
      <c r="B1004" s="241" t="s">
        <v>839</v>
      </c>
      <c r="C1004" s="242">
        <f>SUM(C1005:C1008)</f>
        <v>122</v>
      </c>
      <c r="D1004" s="242">
        <f>SUM(D1005:D1008)</f>
        <v>0</v>
      </c>
      <c r="E1004" s="292">
        <f t="shared" si="24"/>
        <v>0</v>
      </c>
    </row>
    <row r="1005" spans="1:5">
      <c r="A1005" s="243">
        <v>2140401</v>
      </c>
      <c r="B1005" s="243" t="s">
        <v>840</v>
      </c>
      <c r="C1005" s="244">
        <v>2</v>
      </c>
      <c r="D1005" s="244"/>
      <c r="E1005" s="293">
        <f t="shared" si="24"/>
        <v>0</v>
      </c>
    </row>
    <row r="1006" spans="1:5">
      <c r="A1006" s="243">
        <v>2140402</v>
      </c>
      <c r="B1006" s="243" t="s">
        <v>841</v>
      </c>
      <c r="C1006" s="244">
        <v>101</v>
      </c>
      <c r="D1006" s="244"/>
      <c r="E1006" s="293">
        <f t="shared" si="24"/>
        <v>0</v>
      </c>
    </row>
    <row r="1007" spans="1:5">
      <c r="A1007" s="243">
        <v>2140403</v>
      </c>
      <c r="B1007" s="243" t="s">
        <v>842</v>
      </c>
      <c r="C1007" s="244">
        <v>0</v>
      </c>
      <c r="D1007" s="244"/>
      <c r="E1007" s="293">
        <f t="shared" si="24"/>
        <v>0</v>
      </c>
    </row>
    <row r="1008" spans="1:5">
      <c r="A1008" s="243">
        <v>2140499</v>
      </c>
      <c r="B1008" s="243" t="s">
        <v>843</v>
      </c>
      <c r="C1008" s="244">
        <v>19</v>
      </c>
      <c r="D1008" s="244"/>
      <c r="E1008" s="293">
        <f t="shared" si="24"/>
        <v>0</v>
      </c>
    </row>
    <row r="1009" spans="1:5">
      <c r="A1009" s="241">
        <v>21405</v>
      </c>
      <c r="B1009" s="241" t="s">
        <v>844</v>
      </c>
      <c r="C1009" s="242">
        <f>SUM(C1010:C1015)</f>
        <v>0</v>
      </c>
      <c r="D1009" s="242">
        <f>SUM(D1010:D1015)</f>
        <v>0</v>
      </c>
      <c r="E1009" s="292">
        <f t="shared" si="24"/>
        <v>0</v>
      </c>
    </row>
    <row r="1010" spans="1:5">
      <c r="A1010" s="243">
        <v>2140501</v>
      </c>
      <c r="B1010" s="243" t="s">
        <v>77</v>
      </c>
      <c r="C1010" s="244">
        <v>0</v>
      </c>
      <c r="D1010" s="244"/>
      <c r="E1010" s="293">
        <f t="shared" si="24"/>
        <v>0</v>
      </c>
    </row>
    <row r="1011" spans="1:5">
      <c r="A1011" s="243">
        <v>2140502</v>
      </c>
      <c r="B1011" s="243" t="s">
        <v>78</v>
      </c>
      <c r="C1011" s="244">
        <v>0</v>
      </c>
      <c r="D1011" s="244"/>
      <c r="E1011" s="293">
        <f t="shared" si="24"/>
        <v>0</v>
      </c>
    </row>
    <row r="1012" spans="1:5">
      <c r="A1012" s="243">
        <v>2140503</v>
      </c>
      <c r="B1012" s="243" t="s">
        <v>79</v>
      </c>
      <c r="C1012" s="244">
        <v>0</v>
      </c>
      <c r="D1012" s="244"/>
      <c r="E1012" s="293">
        <f t="shared" si="24"/>
        <v>0</v>
      </c>
    </row>
    <row r="1013" spans="1:5">
      <c r="A1013" s="243">
        <v>2140504</v>
      </c>
      <c r="B1013" s="243" t="s">
        <v>830</v>
      </c>
      <c r="C1013" s="244">
        <v>0</v>
      </c>
      <c r="D1013" s="244"/>
      <c r="E1013" s="293">
        <f t="shared" si="24"/>
        <v>0</v>
      </c>
    </row>
    <row r="1014" spans="1:5">
      <c r="A1014" s="243">
        <v>2140505</v>
      </c>
      <c r="B1014" s="243" t="s">
        <v>845</v>
      </c>
      <c r="C1014" s="244">
        <v>0</v>
      </c>
      <c r="D1014" s="244"/>
      <c r="E1014" s="293">
        <f t="shared" si="24"/>
        <v>0</v>
      </c>
    </row>
    <row r="1015" spans="1:5">
      <c r="A1015" s="243">
        <v>2140599</v>
      </c>
      <c r="B1015" s="243" t="s">
        <v>846</v>
      </c>
      <c r="C1015" s="244">
        <v>0</v>
      </c>
      <c r="D1015" s="244"/>
      <c r="E1015" s="293">
        <f t="shared" si="24"/>
        <v>0</v>
      </c>
    </row>
    <row r="1016" spans="1:5">
      <c r="A1016" s="241">
        <v>21406</v>
      </c>
      <c r="B1016" s="241" t="s">
        <v>847</v>
      </c>
      <c r="C1016" s="242">
        <f>SUM(C1017:C1020)</f>
        <v>121</v>
      </c>
      <c r="D1016" s="242">
        <f>SUM(D1017:D1020)</f>
        <v>0</v>
      </c>
      <c r="E1016" s="292">
        <f t="shared" si="24"/>
        <v>0</v>
      </c>
    </row>
    <row r="1017" spans="1:5">
      <c r="A1017" s="243">
        <v>2140601</v>
      </c>
      <c r="B1017" s="243" t="s">
        <v>848</v>
      </c>
      <c r="C1017" s="244">
        <v>121</v>
      </c>
      <c r="D1017" s="244"/>
      <c r="E1017" s="293">
        <f t="shared" si="24"/>
        <v>0</v>
      </c>
    </row>
    <row r="1018" spans="1:5">
      <c r="A1018" s="243">
        <v>2140602</v>
      </c>
      <c r="B1018" s="243" t="s">
        <v>849</v>
      </c>
      <c r="C1018" s="244">
        <v>0</v>
      </c>
      <c r="D1018" s="244"/>
      <c r="E1018" s="293">
        <f t="shared" si="24"/>
        <v>0</v>
      </c>
    </row>
    <row r="1019" spans="1:5">
      <c r="A1019" s="243">
        <v>2140603</v>
      </c>
      <c r="B1019" s="243" t="s">
        <v>850</v>
      </c>
      <c r="C1019" s="244">
        <v>0</v>
      </c>
      <c r="D1019" s="244"/>
      <c r="E1019" s="293">
        <f t="shared" si="24"/>
        <v>0</v>
      </c>
    </row>
    <row r="1020" spans="1:5">
      <c r="A1020" s="243">
        <v>2140699</v>
      </c>
      <c r="B1020" s="243" t="s">
        <v>851</v>
      </c>
      <c r="C1020" s="244">
        <v>0</v>
      </c>
      <c r="D1020" s="244"/>
      <c r="E1020" s="293">
        <f t="shared" si="24"/>
        <v>0</v>
      </c>
    </row>
    <row r="1021" spans="1:5">
      <c r="A1021" s="241">
        <v>21499</v>
      </c>
      <c r="B1021" s="241" t="s">
        <v>852</v>
      </c>
      <c r="C1021" s="242">
        <f>SUM(C1022:C1023)</f>
        <v>50</v>
      </c>
      <c r="D1021" s="242">
        <f>SUM(D1022:D1023)</f>
        <v>278</v>
      </c>
      <c r="E1021" s="292">
        <f t="shared" si="24"/>
        <v>5.56</v>
      </c>
    </row>
    <row r="1022" spans="1:5">
      <c r="A1022" s="243">
        <v>2149901</v>
      </c>
      <c r="B1022" s="243" t="s">
        <v>853</v>
      </c>
      <c r="C1022" s="244">
        <v>0</v>
      </c>
      <c r="D1022" s="244"/>
      <c r="E1022" s="293">
        <f t="shared" si="24"/>
        <v>0</v>
      </c>
    </row>
    <row r="1023" spans="1:5">
      <c r="A1023" s="243">
        <v>2149999</v>
      </c>
      <c r="B1023" s="243" t="s">
        <v>854</v>
      </c>
      <c r="C1023" s="244">
        <v>50</v>
      </c>
      <c r="D1023" s="244">
        <v>278</v>
      </c>
      <c r="E1023" s="293">
        <f t="shared" si="24"/>
        <v>5.56</v>
      </c>
    </row>
    <row r="1024" spans="1:5">
      <c r="A1024" s="239">
        <v>215</v>
      </c>
      <c r="B1024" s="239" t="s">
        <v>855</v>
      </c>
      <c r="C1024" s="240">
        <f>C1025+C1035+C1051+C1056+C1067+C1074+C1082</f>
        <v>795</v>
      </c>
      <c r="D1024" s="240">
        <f>D1025+D1035+D1051+D1056+D1067+D1074+D1082</f>
        <v>801</v>
      </c>
      <c r="E1024" s="291">
        <f>IFERROR(D1024/C1024,)</f>
        <v>1.00754716981132</v>
      </c>
    </row>
    <row r="1025" spans="1:5">
      <c r="A1025" s="241">
        <v>21501</v>
      </c>
      <c r="B1025" s="241" t="s">
        <v>856</v>
      </c>
      <c r="C1025" s="242">
        <f>SUM(C1026:C1034)</f>
        <v>0</v>
      </c>
      <c r="D1025" s="242">
        <f>SUM(D1026:D1034)</f>
        <v>0</v>
      </c>
      <c r="E1025" s="292">
        <f t="shared" ref="E1025:E1087" si="25">IFERROR(D1025/C1025,0)</f>
        <v>0</v>
      </c>
    </row>
    <row r="1026" spans="1:5">
      <c r="A1026" s="243">
        <v>2150101</v>
      </c>
      <c r="B1026" s="243" t="s">
        <v>77</v>
      </c>
      <c r="C1026" s="244">
        <v>0</v>
      </c>
      <c r="D1026" s="244"/>
      <c r="E1026" s="293">
        <f t="shared" si="25"/>
        <v>0</v>
      </c>
    </row>
    <row r="1027" spans="1:5">
      <c r="A1027" s="243">
        <v>2150102</v>
      </c>
      <c r="B1027" s="243" t="s">
        <v>78</v>
      </c>
      <c r="C1027" s="244">
        <v>0</v>
      </c>
      <c r="D1027" s="244"/>
      <c r="E1027" s="293">
        <f t="shared" si="25"/>
        <v>0</v>
      </c>
    </row>
    <row r="1028" spans="1:5">
      <c r="A1028" s="243">
        <v>2150103</v>
      </c>
      <c r="B1028" s="243" t="s">
        <v>79</v>
      </c>
      <c r="C1028" s="244">
        <v>0</v>
      </c>
      <c r="D1028" s="244"/>
      <c r="E1028" s="293">
        <f t="shared" si="25"/>
        <v>0</v>
      </c>
    </row>
    <row r="1029" spans="1:5">
      <c r="A1029" s="243">
        <v>2150104</v>
      </c>
      <c r="B1029" s="243" t="s">
        <v>857</v>
      </c>
      <c r="C1029" s="244">
        <v>0</v>
      </c>
      <c r="D1029" s="244"/>
      <c r="E1029" s="293">
        <f t="shared" si="25"/>
        <v>0</v>
      </c>
    </row>
    <row r="1030" spans="1:5">
      <c r="A1030" s="243">
        <v>2150105</v>
      </c>
      <c r="B1030" s="243" t="s">
        <v>858</v>
      </c>
      <c r="C1030" s="244">
        <v>0</v>
      </c>
      <c r="D1030" s="244"/>
      <c r="E1030" s="293">
        <f t="shared" si="25"/>
        <v>0</v>
      </c>
    </row>
    <row r="1031" spans="1:5">
      <c r="A1031" s="243">
        <v>2150106</v>
      </c>
      <c r="B1031" s="243" t="s">
        <v>859</v>
      </c>
      <c r="C1031" s="244">
        <v>0</v>
      </c>
      <c r="D1031" s="244"/>
      <c r="E1031" s="293">
        <f t="shared" si="25"/>
        <v>0</v>
      </c>
    </row>
    <row r="1032" spans="1:5">
      <c r="A1032" s="243">
        <v>2150107</v>
      </c>
      <c r="B1032" s="243" t="s">
        <v>860</v>
      </c>
      <c r="C1032" s="244">
        <v>0</v>
      </c>
      <c r="D1032" s="244"/>
      <c r="E1032" s="293">
        <f t="shared" si="25"/>
        <v>0</v>
      </c>
    </row>
    <row r="1033" spans="1:5">
      <c r="A1033" s="243">
        <v>2150108</v>
      </c>
      <c r="B1033" s="243" t="s">
        <v>861</v>
      </c>
      <c r="C1033" s="244">
        <v>0</v>
      </c>
      <c r="D1033" s="244"/>
      <c r="E1033" s="293">
        <f t="shared" si="25"/>
        <v>0</v>
      </c>
    </row>
    <row r="1034" spans="1:5">
      <c r="A1034" s="243">
        <v>2150199</v>
      </c>
      <c r="B1034" s="243" t="s">
        <v>862</v>
      </c>
      <c r="C1034" s="244">
        <v>0</v>
      </c>
      <c r="D1034" s="244"/>
      <c r="E1034" s="293">
        <f t="shared" si="25"/>
        <v>0</v>
      </c>
    </row>
    <row r="1035" spans="1:5">
      <c r="A1035" s="241">
        <v>21502</v>
      </c>
      <c r="B1035" s="241" t="s">
        <v>863</v>
      </c>
      <c r="C1035" s="242">
        <f>SUM(C1036:C1050)</f>
        <v>0</v>
      </c>
      <c r="D1035" s="242">
        <f>SUM(D1036:D1050)</f>
        <v>0</v>
      </c>
      <c r="E1035" s="292">
        <f t="shared" si="25"/>
        <v>0</v>
      </c>
    </row>
    <row r="1036" spans="1:5">
      <c r="A1036" s="243">
        <v>2150201</v>
      </c>
      <c r="B1036" s="243" t="s">
        <v>77</v>
      </c>
      <c r="C1036" s="244">
        <v>0</v>
      </c>
      <c r="D1036" s="244"/>
      <c r="E1036" s="293">
        <f t="shared" si="25"/>
        <v>0</v>
      </c>
    </row>
    <row r="1037" spans="1:5">
      <c r="A1037" s="243">
        <v>2150202</v>
      </c>
      <c r="B1037" s="243" t="s">
        <v>78</v>
      </c>
      <c r="C1037" s="244">
        <v>0</v>
      </c>
      <c r="D1037" s="244"/>
      <c r="E1037" s="293">
        <f t="shared" si="25"/>
        <v>0</v>
      </c>
    </row>
    <row r="1038" spans="1:5">
      <c r="A1038" s="243">
        <v>2150203</v>
      </c>
      <c r="B1038" s="243" t="s">
        <v>79</v>
      </c>
      <c r="C1038" s="244">
        <v>0</v>
      </c>
      <c r="D1038" s="244"/>
      <c r="E1038" s="293">
        <f t="shared" si="25"/>
        <v>0</v>
      </c>
    </row>
    <row r="1039" spans="1:5">
      <c r="A1039" s="243">
        <v>2150204</v>
      </c>
      <c r="B1039" s="243" t="s">
        <v>864</v>
      </c>
      <c r="C1039" s="244">
        <v>0</v>
      </c>
      <c r="D1039" s="244"/>
      <c r="E1039" s="293">
        <f t="shared" si="25"/>
        <v>0</v>
      </c>
    </row>
    <row r="1040" spans="1:5">
      <c r="A1040" s="243">
        <v>2150205</v>
      </c>
      <c r="B1040" s="243" t="s">
        <v>865</v>
      </c>
      <c r="C1040" s="244">
        <v>0</v>
      </c>
      <c r="D1040" s="244"/>
      <c r="E1040" s="293">
        <f t="shared" si="25"/>
        <v>0</v>
      </c>
    </row>
    <row r="1041" spans="1:5">
      <c r="A1041" s="243">
        <v>2150206</v>
      </c>
      <c r="B1041" s="243" t="s">
        <v>866</v>
      </c>
      <c r="C1041" s="244">
        <v>0</v>
      </c>
      <c r="D1041" s="244"/>
      <c r="E1041" s="293">
        <f t="shared" si="25"/>
        <v>0</v>
      </c>
    </row>
    <row r="1042" spans="1:5">
      <c r="A1042" s="243">
        <v>2150207</v>
      </c>
      <c r="B1042" s="243" t="s">
        <v>867</v>
      </c>
      <c r="C1042" s="244">
        <v>0</v>
      </c>
      <c r="D1042" s="244"/>
      <c r="E1042" s="293">
        <f t="shared" si="25"/>
        <v>0</v>
      </c>
    </row>
    <row r="1043" spans="1:5">
      <c r="A1043" s="243">
        <v>2150208</v>
      </c>
      <c r="B1043" s="243" t="s">
        <v>868</v>
      </c>
      <c r="C1043" s="244">
        <v>0</v>
      </c>
      <c r="D1043" s="244"/>
      <c r="E1043" s="293">
        <f t="shared" si="25"/>
        <v>0</v>
      </c>
    </row>
    <row r="1044" spans="1:5">
      <c r="A1044" s="243">
        <v>2150209</v>
      </c>
      <c r="B1044" s="243" t="s">
        <v>869</v>
      </c>
      <c r="C1044" s="244">
        <v>0</v>
      </c>
      <c r="D1044" s="244"/>
      <c r="E1044" s="293">
        <f t="shared" si="25"/>
        <v>0</v>
      </c>
    </row>
    <row r="1045" spans="1:5">
      <c r="A1045" s="243">
        <v>2150210</v>
      </c>
      <c r="B1045" s="243" t="s">
        <v>870</v>
      </c>
      <c r="C1045" s="244">
        <v>0</v>
      </c>
      <c r="D1045" s="244"/>
      <c r="E1045" s="293">
        <f t="shared" si="25"/>
        <v>0</v>
      </c>
    </row>
    <row r="1046" spans="1:5">
      <c r="A1046" s="243">
        <v>2150212</v>
      </c>
      <c r="B1046" s="243" t="s">
        <v>871</v>
      </c>
      <c r="C1046" s="244">
        <v>0</v>
      </c>
      <c r="D1046" s="244"/>
      <c r="E1046" s="293">
        <f t="shared" si="25"/>
        <v>0</v>
      </c>
    </row>
    <row r="1047" spans="1:5">
      <c r="A1047" s="243">
        <v>2150213</v>
      </c>
      <c r="B1047" s="243" t="s">
        <v>872</v>
      </c>
      <c r="C1047" s="244">
        <v>0</v>
      </c>
      <c r="D1047" s="244"/>
      <c r="E1047" s="293">
        <f t="shared" si="25"/>
        <v>0</v>
      </c>
    </row>
    <row r="1048" spans="1:5">
      <c r="A1048" s="243">
        <v>2150214</v>
      </c>
      <c r="B1048" s="243" t="s">
        <v>873</v>
      </c>
      <c r="C1048" s="244">
        <v>0</v>
      </c>
      <c r="D1048" s="244"/>
      <c r="E1048" s="293">
        <f t="shared" si="25"/>
        <v>0</v>
      </c>
    </row>
    <row r="1049" spans="1:5">
      <c r="A1049" s="243">
        <v>2150215</v>
      </c>
      <c r="B1049" s="243" t="s">
        <v>874</v>
      </c>
      <c r="C1049" s="244">
        <v>0</v>
      </c>
      <c r="D1049" s="244"/>
      <c r="E1049" s="293">
        <f t="shared" si="25"/>
        <v>0</v>
      </c>
    </row>
    <row r="1050" spans="1:5">
      <c r="A1050" s="243">
        <v>2150299</v>
      </c>
      <c r="B1050" s="243" t="s">
        <v>875</v>
      </c>
      <c r="C1050" s="244">
        <v>0</v>
      </c>
      <c r="D1050" s="244"/>
      <c r="E1050" s="293">
        <f t="shared" si="25"/>
        <v>0</v>
      </c>
    </row>
    <row r="1051" spans="1:5">
      <c r="A1051" s="241">
        <v>21503</v>
      </c>
      <c r="B1051" s="241" t="s">
        <v>876</v>
      </c>
      <c r="C1051" s="242">
        <f>SUM(C1052:C1055)</f>
        <v>0</v>
      </c>
      <c r="D1051" s="242">
        <f>SUM(D1052:D1055)</f>
        <v>0</v>
      </c>
      <c r="E1051" s="292">
        <f t="shared" si="25"/>
        <v>0</v>
      </c>
    </row>
    <row r="1052" spans="1:5">
      <c r="A1052" s="243">
        <v>2150301</v>
      </c>
      <c r="B1052" s="243" t="s">
        <v>77</v>
      </c>
      <c r="C1052" s="244">
        <v>0</v>
      </c>
      <c r="D1052" s="244"/>
      <c r="E1052" s="293">
        <f t="shared" si="25"/>
        <v>0</v>
      </c>
    </row>
    <row r="1053" spans="1:5">
      <c r="A1053" s="243">
        <v>2150302</v>
      </c>
      <c r="B1053" s="243" t="s">
        <v>78</v>
      </c>
      <c r="C1053" s="244">
        <v>0</v>
      </c>
      <c r="D1053" s="244"/>
      <c r="E1053" s="293">
        <f t="shared" si="25"/>
        <v>0</v>
      </c>
    </row>
    <row r="1054" spans="1:5">
      <c r="A1054" s="243">
        <v>2150303</v>
      </c>
      <c r="B1054" s="243" t="s">
        <v>79</v>
      </c>
      <c r="C1054" s="244">
        <v>0</v>
      </c>
      <c r="D1054" s="244"/>
      <c r="E1054" s="293">
        <f t="shared" si="25"/>
        <v>0</v>
      </c>
    </row>
    <row r="1055" spans="1:5">
      <c r="A1055" s="243">
        <v>2150399</v>
      </c>
      <c r="B1055" s="243" t="s">
        <v>877</v>
      </c>
      <c r="C1055" s="244">
        <v>0</v>
      </c>
      <c r="D1055" s="244"/>
      <c r="E1055" s="293">
        <f t="shared" si="25"/>
        <v>0</v>
      </c>
    </row>
    <row r="1056" spans="1:5">
      <c r="A1056" s="241">
        <v>21505</v>
      </c>
      <c r="B1056" s="241" t="s">
        <v>878</v>
      </c>
      <c r="C1056" s="242">
        <f>SUM(C1057:C1066)</f>
        <v>289</v>
      </c>
      <c r="D1056" s="242">
        <f>SUM(D1057:D1066)</f>
        <v>366</v>
      </c>
      <c r="E1056" s="292">
        <f t="shared" si="25"/>
        <v>1.26643598615917</v>
      </c>
    </row>
    <row r="1057" spans="1:5">
      <c r="A1057" s="243">
        <v>2150501</v>
      </c>
      <c r="B1057" s="243" t="s">
        <v>77</v>
      </c>
      <c r="C1057" s="244">
        <v>274</v>
      </c>
      <c r="D1057" s="244">
        <v>366</v>
      </c>
      <c r="E1057" s="293">
        <f t="shared" si="25"/>
        <v>1.33576642335766</v>
      </c>
    </row>
    <row r="1058" spans="1:5">
      <c r="A1058" s="243">
        <v>2150502</v>
      </c>
      <c r="B1058" s="243" t="s">
        <v>78</v>
      </c>
      <c r="C1058" s="244">
        <v>15</v>
      </c>
      <c r="D1058" s="244"/>
      <c r="E1058" s="293">
        <f t="shared" si="25"/>
        <v>0</v>
      </c>
    </row>
    <row r="1059" spans="1:5">
      <c r="A1059" s="243">
        <v>2150503</v>
      </c>
      <c r="B1059" s="243" t="s">
        <v>79</v>
      </c>
      <c r="C1059" s="244">
        <v>0</v>
      </c>
      <c r="D1059" s="244"/>
      <c r="E1059" s="293">
        <f t="shared" si="25"/>
        <v>0</v>
      </c>
    </row>
    <row r="1060" spans="1:5">
      <c r="A1060" s="243">
        <v>2150505</v>
      </c>
      <c r="B1060" s="243" t="s">
        <v>879</v>
      </c>
      <c r="C1060" s="244">
        <v>0</v>
      </c>
      <c r="D1060" s="244"/>
      <c r="E1060" s="293">
        <f t="shared" si="25"/>
        <v>0</v>
      </c>
    </row>
    <row r="1061" spans="1:5">
      <c r="A1061" s="243">
        <v>2150507</v>
      </c>
      <c r="B1061" s="243" t="s">
        <v>880</v>
      </c>
      <c r="C1061" s="244">
        <v>0</v>
      </c>
      <c r="D1061" s="244"/>
      <c r="E1061" s="293">
        <f t="shared" si="25"/>
        <v>0</v>
      </c>
    </row>
    <row r="1062" spans="1:5">
      <c r="A1062" s="243">
        <v>2150508</v>
      </c>
      <c r="B1062" s="243" t="s">
        <v>881</v>
      </c>
      <c r="C1062" s="244">
        <v>0</v>
      </c>
      <c r="D1062" s="244"/>
      <c r="E1062" s="293">
        <f t="shared" si="25"/>
        <v>0</v>
      </c>
    </row>
    <row r="1063" spans="1:5">
      <c r="A1063" s="243">
        <v>2150516</v>
      </c>
      <c r="B1063" s="243" t="s">
        <v>882</v>
      </c>
      <c r="C1063" s="244">
        <v>0</v>
      </c>
      <c r="D1063" s="244"/>
      <c r="E1063" s="293">
        <f t="shared" si="25"/>
        <v>0</v>
      </c>
    </row>
    <row r="1064" spans="1:5">
      <c r="A1064" s="243">
        <v>2150517</v>
      </c>
      <c r="B1064" s="243" t="s">
        <v>883</v>
      </c>
      <c r="C1064" s="244">
        <v>0</v>
      </c>
      <c r="D1064" s="244"/>
      <c r="E1064" s="293">
        <f t="shared" si="25"/>
        <v>0</v>
      </c>
    </row>
    <row r="1065" spans="1:5">
      <c r="A1065" s="243">
        <v>2150550</v>
      </c>
      <c r="B1065" s="243" t="s">
        <v>86</v>
      </c>
      <c r="C1065" s="244">
        <v>0</v>
      </c>
      <c r="D1065" s="244"/>
      <c r="E1065" s="293">
        <f t="shared" si="25"/>
        <v>0</v>
      </c>
    </row>
    <row r="1066" spans="1:5">
      <c r="A1066" s="243">
        <v>2150599</v>
      </c>
      <c r="B1066" s="243" t="s">
        <v>884</v>
      </c>
      <c r="C1066" s="244">
        <v>0</v>
      </c>
      <c r="D1066" s="244"/>
      <c r="E1066" s="293">
        <f t="shared" si="25"/>
        <v>0</v>
      </c>
    </row>
    <row r="1067" spans="1:5">
      <c r="A1067" s="241">
        <v>21507</v>
      </c>
      <c r="B1067" s="241" t="s">
        <v>885</v>
      </c>
      <c r="C1067" s="242">
        <f>SUM(C1068:C1073)</f>
        <v>0</v>
      </c>
      <c r="D1067" s="242">
        <f>SUM(D1068:D1073)</f>
        <v>0</v>
      </c>
      <c r="E1067" s="292">
        <f t="shared" si="25"/>
        <v>0</v>
      </c>
    </row>
    <row r="1068" spans="1:5">
      <c r="A1068" s="243">
        <v>2150701</v>
      </c>
      <c r="B1068" s="243" t="s">
        <v>77</v>
      </c>
      <c r="C1068" s="244">
        <v>0</v>
      </c>
      <c r="D1068" s="244"/>
      <c r="E1068" s="293">
        <f t="shared" si="25"/>
        <v>0</v>
      </c>
    </row>
    <row r="1069" spans="1:5">
      <c r="A1069" s="243">
        <v>2150702</v>
      </c>
      <c r="B1069" s="243" t="s">
        <v>78</v>
      </c>
      <c r="C1069" s="244">
        <v>0</v>
      </c>
      <c r="D1069" s="244"/>
      <c r="E1069" s="293">
        <f t="shared" si="25"/>
        <v>0</v>
      </c>
    </row>
    <row r="1070" spans="1:5">
      <c r="A1070" s="243">
        <v>2150703</v>
      </c>
      <c r="B1070" s="243" t="s">
        <v>79</v>
      </c>
      <c r="C1070" s="244">
        <v>0</v>
      </c>
      <c r="D1070" s="244"/>
      <c r="E1070" s="293">
        <f t="shared" si="25"/>
        <v>0</v>
      </c>
    </row>
    <row r="1071" spans="1:5">
      <c r="A1071" s="243">
        <v>2150704</v>
      </c>
      <c r="B1071" s="243" t="s">
        <v>886</v>
      </c>
      <c r="C1071" s="244">
        <v>0</v>
      </c>
      <c r="D1071" s="244"/>
      <c r="E1071" s="293">
        <f t="shared" si="25"/>
        <v>0</v>
      </c>
    </row>
    <row r="1072" spans="1:5">
      <c r="A1072" s="243">
        <v>2150705</v>
      </c>
      <c r="B1072" s="243" t="s">
        <v>887</v>
      </c>
      <c r="C1072" s="244">
        <v>0</v>
      </c>
      <c r="D1072" s="244"/>
      <c r="E1072" s="293">
        <f t="shared" si="25"/>
        <v>0</v>
      </c>
    </row>
    <row r="1073" spans="1:5">
      <c r="A1073" s="243">
        <v>2150799</v>
      </c>
      <c r="B1073" s="243" t="s">
        <v>888</v>
      </c>
      <c r="C1073" s="244">
        <v>0</v>
      </c>
      <c r="D1073" s="244"/>
      <c r="E1073" s="293">
        <f t="shared" si="25"/>
        <v>0</v>
      </c>
    </row>
    <row r="1074" spans="1:5">
      <c r="A1074" s="241">
        <v>21508</v>
      </c>
      <c r="B1074" s="241" t="s">
        <v>889</v>
      </c>
      <c r="C1074" s="242">
        <f>SUM(C1075:C1081)</f>
        <v>200</v>
      </c>
      <c r="D1074" s="242">
        <f>SUM(D1075:D1081)</f>
        <v>300</v>
      </c>
      <c r="E1074" s="292">
        <f t="shared" si="25"/>
        <v>1.5</v>
      </c>
    </row>
    <row r="1075" spans="1:5">
      <c r="A1075" s="243">
        <v>2150801</v>
      </c>
      <c r="B1075" s="243" t="s">
        <v>77</v>
      </c>
      <c r="C1075" s="244">
        <v>0</v>
      </c>
      <c r="D1075" s="244"/>
      <c r="E1075" s="293">
        <f t="shared" si="25"/>
        <v>0</v>
      </c>
    </row>
    <row r="1076" spans="1:5">
      <c r="A1076" s="243">
        <v>2150802</v>
      </c>
      <c r="B1076" s="243" t="s">
        <v>78</v>
      </c>
      <c r="C1076" s="244">
        <v>0</v>
      </c>
      <c r="D1076" s="244"/>
      <c r="E1076" s="293">
        <f t="shared" si="25"/>
        <v>0</v>
      </c>
    </row>
    <row r="1077" spans="1:5">
      <c r="A1077" s="243">
        <v>2150803</v>
      </c>
      <c r="B1077" s="243" t="s">
        <v>79</v>
      </c>
      <c r="C1077" s="244">
        <v>0</v>
      </c>
      <c r="D1077" s="244"/>
      <c r="E1077" s="293">
        <f t="shared" si="25"/>
        <v>0</v>
      </c>
    </row>
    <row r="1078" spans="1:5">
      <c r="A1078" s="243">
        <v>2150804</v>
      </c>
      <c r="B1078" s="243" t="s">
        <v>890</v>
      </c>
      <c r="C1078" s="244">
        <v>0</v>
      </c>
      <c r="D1078" s="244"/>
      <c r="E1078" s="293">
        <f t="shared" si="25"/>
        <v>0</v>
      </c>
    </row>
    <row r="1079" spans="1:5">
      <c r="A1079" s="243">
        <v>2150805</v>
      </c>
      <c r="B1079" s="243" t="s">
        <v>891</v>
      </c>
      <c r="C1079" s="244">
        <v>200</v>
      </c>
      <c r="D1079" s="244">
        <v>300</v>
      </c>
      <c r="E1079" s="293">
        <f t="shared" si="25"/>
        <v>1.5</v>
      </c>
    </row>
    <row r="1080" spans="1:5">
      <c r="A1080" s="243">
        <v>2150806</v>
      </c>
      <c r="B1080" s="243" t="s">
        <v>892</v>
      </c>
      <c r="C1080" s="244">
        <v>0</v>
      </c>
      <c r="D1080" s="244"/>
      <c r="E1080" s="293">
        <f t="shared" si="25"/>
        <v>0</v>
      </c>
    </row>
    <row r="1081" spans="1:5">
      <c r="A1081" s="243">
        <v>2150899</v>
      </c>
      <c r="B1081" s="243" t="s">
        <v>893</v>
      </c>
      <c r="C1081" s="244">
        <v>0</v>
      </c>
      <c r="D1081" s="244"/>
      <c r="E1081" s="293">
        <f t="shared" si="25"/>
        <v>0</v>
      </c>
    </row>
    <row r="1082" spans="1:5">
      <c r="A1082" s="241">
        <v>21599</v>
      </c>
      <c r="B1082" s="241" t="s">
        <v>894</v>
      </c>
      <c r="C1082" s="242">
        <f>SUM(C1083:C1087)</f>
        <v>306</v>
      </c>
      <c r="D1082" s="242">
        <f>SUM(D1083:D1087)</f>
        <v>135</v>
      </c>
      <c r="E1082" s="292">
        <f t="shared" si="25"/>
        <v>0.441176470588235</v>
      </c>
    </row>
    <row r="1083" spans="1:5">
      <c r="A1083" s="243">
        <v>2159901</v>
      </c>
      <c r="B1083" s="243" t="s">
        <v>895</v>
      </c>
      <c r="C1083" s="244">
        <v>0</v>
      </c>
      <c r="D1083" s="244"/>
      <c r="E1083" s="293">
        <f t="shared" si="25"/>
        <v>0</v>
      </c>
    </row>
    <row r="1084" spans="1:5">
      <c r="A1084" s="243">
        <v>2159904</v>
      </c>
      <c r="B1084" s="243" t="s">
        <v>896</v>
      </c>
      <c r="C1084" s="244">
        <v>0</v>
      </c>
      <c r="D1084" s="244"/>
      <c r="E1084" s="293">
        <f t="shared" si="25"/>
        <v>0</v>
      </c>
    </row>
    <row r="1085" spans="1:5">
      <c r="A1085" s="243">
        <v>2159905</v>
      </c>
      <c r="B1085" s="243" t="s">
        <v>897</v>
      </c>
      <c r="C1085" s="244">
        <v>0</v>
      </c>
      <c r="D1085" s="244"/>
      <c r="E1085" s="293">
        <f t="shared" si="25"/>
        <v>0</v>
      </c>
    </row>
    <row r="1086" spans="1:5">
      <c r="A1086" s="243">
        <v>2159906</v>
      </c>
      <c r="B1086" s="243" t="s">
        <v>898</v>
      </c>
      <c r="C1086" s="244">
        <v>0</v>
      </c>
      <c r="D1086" s="244"/>
      <c r="E1086" s="293">
        <f t="shared" si="25"/>
        <v>0</v>
      </c>
    </row>
    <row r="1087" spans="1:5">
      <c r="A1087" s="243">
        <v>2159999</v>
      </c>
      <c r="B1087" s="243" t="s">
        <v>899</v>
      </c>
      <c r="C1087" s="244">
        <v>306</v>
      </c>
      <c r="D1087" s="244">
        <v>135</v>
      </c>
      <c r="E1087" s="293">
        <f t="shared" si="25"/>
        <v>0.441176470588235</v>
      </c>
    </row>
    <row r="1088" spans="1:5">
      <c r="A1088" s="239">
        <v>216</v>
      </c>
      <c r="B1088" s="239" t="s">
        <v>900</v>
      </c>
      <c r="C1088" s="240">
        <f>C1089+C1099+C1105</f>
        <v>250</v>
      </c>
      <c r="D1088" s="240">
        <f>D1089+D1099+D1105</f>
        <v>241</v>
      </c>
      <c r="E1088" s="291">
        <f>IFERROR(D1088/C1088,)</f>
        <v>0.964</v>
      </c>
    </row>
    <row r="1089" spans="1:5">
      <c r="A1089" s="241">
        <v>21602</v>
      </c>
      <c r="B1089" s="241" t="s">
        <v>901</v>
      </c>
      <c r="C1089" s="242">
        <f>SUM(C1090:C1098)</f>
        <v>190</v>
      </c>
      <c r="D1089" s="242">
        <f>SUM(D1090:D1098)</f>
        <v>241</v>
      </c>
      <c r="E1089" s="292">
        <f t="shared" ref="E1089:E1107" si="26">IFERROR(D1089/C1089,0)</f>
        <v>1.26842105263158</v>
      </c>
    </row>
    <row r="1090" spans="1:5">
      <c r="A1090" s="243">
        <v>2160201</v>
      </c>
      <c r="B1090" s="243" t="s">
        <v>77</v>
      </c>
      <c r="C1090" s="244">
        <v>180</v>
      </c>
      <c r="D1090" s="244">
        <v>234</v>
      </c>
      <c r="E1090" s="293">
        <f t="shared" si="26"/>
        <v>1.3</v>
      </c>
    </row>
    <row r="1091" spans="1:5">
      <c r="A1091" s="243">
        <v>2160202</v>
      </c>
      <c r="B1091" s="243" t="s">
        <v>78</v>
      </c>
      <c r="C1091" s="244">
        <v>10</v>
      </c>
      <c r="D1091" s="244"/>
      <c r="E1091" s="293">
        <f t="shared" si="26"/>
        <v>0</v>
      </c>
    </row>
    <row r="1092" spans="1:5">
      <c r="A1092" s="243">
        <v>2160203</v>
      </c>
      <c r="B1092" s="243" t="s">
        <v>79</v>
      </c>
      <c r="C1092" s="244">
        <v>0</v>
      </c>
      <c r="D1092" s="244"/>
      <c r="E1092" s="293">
        <f t="shared" si="26"/>
        <v>0</v>
      </c>
    </row>
    <row r="1093" spans="1:5">
      <c r="A1093" s="243">
        <v>2160216</v>
      </c>
      <c r="B1093" s="243" t="s">
        <v>902</v>
      </c>
      <c r="C1093" s="244">
        <v>0</v>
      </c>
      <c r="D1093" s="244"/>
      <c r="E1093" s="293">
        <f t="shared" si="26"/>
        <v>0</v>
      </c>
    </row>
    <row r="1094" spans="1:5">
      <c r="A1094" s="243">
        <v>2160217</v>
      </c>
      <c r="B1094" s="243" t="s">
        <v>903</v>
      </c>
      <c r="C1094" s="244">
        <v>0</v>
      </c>
      <c r="D1094" s="244"/>
      <c r="E1094" s="293">
        <f t="shared" si="26"/>
        <v>0</v>
      </c>
    </row>
    <row r="1095" spans="1:5">
      <c r="A1095" s="243">
        <v>2160218</v>
      </c>
      <c r="B1095" s="243" t="s">
        <v>904</v>
      </c>
      <c r="C1095" s="244">
        <v>0</v>
      </c>
      <c r="D1095" s="244"/>
      <c r="E1095" s="293">
        <f t="shared" si="26"/>
        <v>0</v>
      </c>
    </row>
    <row r="1096" spans="1:5">
      <c r="A1096" s="243">
        <v>2160219</v>
      </c>
      <c r="B1096" s="243" t="s">
        <v>905</v>
      </c>
      <c r="C1096" s="244">
        <v>0</v>
      </c>
      <c r="D1096" s="244"/>
      <c r="E1096" s="293">
        <f t="shared" si="26"/>
        <v>0</v>
      </c>
    </row>
    <row r="1097" spans="1:5">
      <c r="A1097" s="243">
        <v>2160250</v>
      </c>
      <c r="B1097" s="243" t="s">
        <v>86</v>
      </c>
      <c r="C1097" s="244">
        <v>0</v>
      </c>
      <c r="D1097" s="244"/>
      <c r="E1097" s="293">
        <f t="shared" si="26"/>
        <v>0</v>
      </c>
    </row>
    <row r="1098" spans="1:5">
      <c r="A1098" s="243">
        <v>2160299</v>
      </c>
      <c r="B1098" s="243" t="s">
        <v>906</v>
      </c>
      <c r="C1098" s="244">
        <v>0</v>
      </c>
      <c r="D1098" s="244">
        <v>7</v>
      </c>
      <c r="E1098" s="293">
        <f t="shared" si="26"/>
        <v>0</v>
      </c>
    </row>
    <row r="1099" spans="1:5">
      <c r="A1099" s="241">
        <v>21606</v>
      </c>
      <c r="B1099" s="241" t="s">
        <v>907</v>
      </c>
      <c r="C1099" s="242">
        <f>SUM(C1100:C1104)</f>
        <v>60</v>
      </c>
      <c r="D1099" s="242">
        <f>SUM(D1100:D1104)</f>
        <v>0</v>
      </c>
      <c r="E1099" s="292">
        <f t="shared" si="26"/>
        <v>0</v>
      </c>
    </row>
    <row r="1100" spans="1:5">
      <c r="A1100" s="243">
        <v>2160601</v>
      </c>
      <c r="B1100" s="243" t="s">
        <v>77</v>
      </c>
      <c r="C1100" s="244">
        <v>0</v>
      </c>
      <c r="D1100" s="244"/>
      <c r="E1100" s="293">
        <f t="shared" si="26"/>
        <v>0</v>
      </c>
    </row>
    <row r="1101" spans="1:5">
      <c r="A1101" s="243">
        <v>2160602</v>
      </c>
      <c r="B1101" s="243" t="s">
        <v>78</v>
      </c>
      <c r="C1101" s="244">
        <v>0</v>
      </c>
      <c r="D1101" s="244"/>
      <c r="E1101" s="293">
        <f t="shared" si="26"/>
        <v>0</v>
      </c>
    </row>
    <row r="1102" spans="1:5">
      <c r="A1102" s="243">
        <v>2160603</v>
      </c>
      <c r="B1102" s="243" t="s">
        <v>79</v>
      </c>
      <c r="C1102" s="244">
        <v>0</v>
      </c>
      <c r="D1102" s="244"/>
      <c r="E1102" s="293">
        <f t="shared" si="26"/>
        <v>0</v>
      </c>
    </row>
    <row r="1103" spans="1:5">
      <c r="A1103" s="243">
        <v>2160607</v>
      </c>
      <c r="B1103" s="243" t="s">
        <v>908</v>
      </c>
      <c r="C1103" s="244">
        <v>0</v>
      </c>
      <c r="D1103" s="244"/>
      <c r="E1103" s="293">
        <f t="shared" si="26"/>
        <v>0</v>
      </c>
    </row>
    <row r="1104" spans="1:5">
      <c r="A1104" s="243">
        <v>2160699</v>
      </c>
      <c r="B1104" s="243" t="s">
        <v>909</v>
      </c>
      <c r="C1104" s="244">
        <v>60</v>
      </c>
      <c r="D1104" s="244"/>
      <c r="E1104" s="293">
        <f t="shared" si="26"/>
        <v>0</v>
      </c>
    </row>
    <row r="1105" spans="1:5">
      <c r="A1105" s="241">
        <v>21699</v>
      </c>
      <c r="B1105" s="241" t="s">
        <v>910</v>
      </c>
      <c r="C1105" s="242">
        <f>SUM(C1106:C1107)</f>
        <v>0</v>
      </c>
      <c r="D1105" s="242">
        <f>SUM(D1106:D1107)</f>
        <v>0</v>
      </c>
      <c r="E1105" s="292">
        <f t="shared" si="26"/>
        <v>0</v>
      </c>
    </row>
    <row r="1106" spans="1:5">
      <c r="A1106" s="243">
        <v>2169901</v>
      </c>
      <c r="B1106" s="243" t="s">
        <v>911</v>
      </c>
      <c r="C1106" s="244">
        <v>0</v>
      </c>
      <c r="D1106" s="244"/>
      <c r="E1106" s="293">
        <f t="shared" si="26"/>
        <v>0</v>
      </c>
    </row>
    <row r="1107" spans="1:5">
      <c r="A1107" s="243">
        <v>2169999</v>
      </c>
      <c r="B1107" s="243" t="s">
        <v>912</v>
      </c>
      <c r="C1107" s="244">
        <v>0</v>
      </c>
      <c r="D1107" s="244"/>
      <c r="E1107" s="293">
        <f t="shared" si="26"/>
        <v>0</v>
      </c>
    </row>
    <row r="1108" spans="1:5">
      <c r="A1108" s="239">
        <v>217</v>
      </c>
      <c r="B1108" s="239" t="s">
        <v>913</v>
      </c>
      <c r="C1108" s="240">
        <f>C1109+C1116+C1126+C1132+C1135</f>
        <v>0</v>
      </c>
      <c r="D1108" s="240">
        <f>D1109+D1116+D1126+D1132+D1135</f>
        <v>0</v>
      </c>
      <c r="E1108" s="291">
        <f>IFERROR(D1108/C1108,)</f>
        <v>0</v>
      </c>
    </row>
    <row r="1109" spans="1:5">
      <c r="A1109" s="241">
        <v>21701</v>
      </c>
      <c r="B1109" s="241" t="s">
        <v>914</v>
      </c>
      <c r="C1109" s="242">
        <f>SUM(C1110:C1115)</f>
        <v>0</v>
      </c>
      <c r="D1109" s="242">
        <f>SUM(D1110:D1115)</f>
        <v>0</v>
      </c>
      <c r="E1109" s="292">
        <f t="shared" ref="E1109:E1137" si="27">IFERROR(D1109/C1109,0)</f>
        <v>0</v>
      </c>
    </row>
    <row r="1110" spans="1:5">
      <c r="A1110" s="243">
        <v>2170101</v>
      </c>
      <c r="B1110" s="243" t="s">
        <v>77</v>
      </c>
      <c r="C1110" s="244">
        <v>0</v>
      </c>
      <c r="D1110" s="244"/>
      <c r="E1110" s="293">
        <f t="shared" si="27"/>
        <v>0</v>
      </c>
    </row>
    <row r="1111" spans="1:5">
      <c r="A1111" s="243">
        <v>2170102</v>
      </c>
      <c r="B1111" s="243" t="s">
        <v>78</v>
      </c>
      <c r="C1111" s="244">
        <v>0</v>
      </c>
      <c r="D1111" s="244"/>
      <c r="E1111" s="293">
        <f t="shared" si="27"/>
        <v>0</v>
      </c>
    </row>
    <row r="1112" spans="1:5">
      <c r="A1112" s="243">
        <v>2170103</v>
      </c>
      <c r="B1112" s="243" t="s">
        <v>79</v>
      </c>
      <c r="C1112" s="244">
        <v>0</v>
      </c>
      <c r="D1112" s="244"/>
      <c r="E1112" s="293">
        <f t="shared" si="27"/>
        <v>0</v>
      </c>
    </row>
    <row r="1113" spans="1:5">
      <c r="A1113" s="243">
        <v>2170104</v>
      </c>
      <c r="B1113" s="243" t="s">
        <v>915</v>
      </c>
      <c r="C1113" s="244">
        <v>0</v>
      </c>
      <c r="D1113" s="244"/>
      <c r="E1113" s="293">
        <f t="shared" si="27"/>
        <v>0</v>
      </c>
    </row>
    <row r="1114" spans="1:5">
      <c r="A1114" s="243">
        <v>2170150</v>
      </c>
      <c r="B1114" s="243" t="s">
        <v>86</v>
      </c>
      <c r="C1114" s="244">
        <v>0</v>
      </c>
      <c r="D1114" s="244"/>
      <c r="E1114" s="293">
        <f t="shared" si="27"/>
        <v>0</v>
      </c>
    </row>
    <row r="1115" spans="1:5">
      <c r="A1115" s="243">
        <v>2170199</v>
      </c>
      <c r="B1115" s="243" t="s">
        <v>916</v>
      </c>
      <c r="C1115" s="244">
        <v>0</v>
      </c>
      <c r="D1115" s="244"/>
      <c r="E1115" s="293">
        <f t="shared" si="27"/>
        <v>0</v>
      </c>
    </row>
    <row r="1116" spans="1:5">
      <c r="A1116" s="241">
        <v>21702</v>
      </c>
      <c r="B1116" s="241" t="s">
        <v>917</v>
      </c>
      <c r="C1116" s="242">
        <f>SUM(C1117:C1125)</f>
        <v>0</v>
      </c>
      <c r="D1116" s="242">
        <f>SUM(D1117:D1125)</f>
        <v>0</v>
      </c>
      <c r="E1116" s="292">
        <f t="shared" si="27"/>
        <v>0</v>
      </c>
    </row>
    <row r="1117" spans="1:5">
      <c r="A1117" s="243">
        <v>2170201</v>
      </c>
      <c r="B1117" s="243" t="s">
        <v>918</v>
      </c>
      <c r="C1117" s="244">
        <v>0</v>
      </c>
      <c r="D1117" s="244"/>
      <c r="E1117" s="293">
        <f t="shared" si="27"/>
        <v>0</v>
      </c>
    </row>
    <row r="1118" spans="1:5">
      <c r="A1118" s="243">
        <v>2170202</v>
      </c>
      <c r="B1118" s="243" t="s">
        <v>919</v>
      </c>
      <c r="C1118" s="244">
        <v>0</v>
      </c>
      <c r="D1118" s="244"/>
      <c r="E1118" s="293">
        <f t="shared" si="27"/>
        <v>0</v>
      </c>
    </row>
    <row r="1119" spans="1:5">
      <c r="A1119" s="243">
        <v>2170203</v>
      </c>
      <c r="B1119" s="243" t="s">
        <v>920</v>
      </c>
      <c r="C1119" s="244">
        <v>0</v>
      </c>
      <c r="D1119" s="244"/>
      <c r="E1119" s="293">
        <f t="shared" si="27"/>
        <v>0</v>
      </c>
    </row>
    <row r="1120" spans="1:5">
      <c r="A1120" s="243">
        <v>2170204</v>
      </c>
      <c r="B1120" s="243" t="s">
        <v>921</v>
      </c>
      <c r="C1120" s="244">
        <v>0</v>
      </c>
      <c r="D1120" s="244"/>
      <c r="E1120" s="293">
        <f t="shared" si="27"/>
        <v>0</v>
      </c>
    </row>
    <row r="1121" spans="1:5">
      <c r="A1121" s="243">
        <v>2170205</v>
      </c>
      <c r="B1121" s="243" t="s">
        <v>922</v>
      </c>
      <c r="C1121" s="244">
        <v>0</v>
      </c>
      <c r="D1121" s="244"/>
      <c r="E1121" s="293">
        <f t="shared" si="27"/>
        <v>0</v>
      </c>
    </row>
    <row r="1122" spans="1:5">
      <c r="A1122" s="243">
        <v>2170206</v>
      </c>
      <c r="B1122" s="243" t="s">
        <v>923</v>
      </c>
      <c r="C1122" s="244">
        <v>0</v>
      </c>
      <c r="D1122" s="244"/>
      <c r="E1122" s="293">
        <f t="shared" si="27"/>
        <v>0</v>
      </c>
    </row>
    <row r="1123" spans="1:5">
      <c r="A1123" s="243">
        <v>2170207</v>
      </c>
      <c r="B1123" s="243" t="s">
        <v>924</v>
      </c>
      <c r="C1123" s="244">
        <v>0</v>
      </c>
      <c r="D1123" s="244"/>
      <c r="E1123" s="293">
        <f t="shared" si="27"/>
        <v>0</v>
      </c>
    </row>
    <row r="1124" spans="1:5">
      <c r="A1124" s="243">
        <v>2170208</v>
      </c>
      <c r="B1124" s="243" t="s">
        <v>925</v>
      </c>
      <c r="C1124" s="244">
        <v>0</v>
      </c>
      <c r="D1124" s="244"/>
      <c r="E1124" s="293">
        <f t="shared" si="27"/>
        <v>0</v>
      </c>
    </row>
    <row r="1125" spans="1:5">
      <c r="A1125" s="243">
        <v>2170299</v>
      </c>
      <c r="B1125" s="243" t="s">
        <v>926</v>
      </c>
      <c r="C1125" s="244">
        <v>0</v>
      </c>
      <c r="D1125" s="244"/>
      <c r="E1125" s="293">
        <f t="shared" si="27"/>
        <v>0</v>
      </c>
    </row>
    <row r="1126" spans="1:5">
      <c r="A1126" s="241">
        <v>21703</v>
      </c>
      <c r="B1126" s="241" t="s">
        <v>927</v>
      </c>
      <c r="C1126" s="242">
        <f>SUM(C1127:C1131)</f>
        <v>0</v>
      </c>
      <c r="D1126" s="242">
        <f>SUM(D1127:D1131)</f>
        <v>0</v>
      </c>
      <c r="E1126" s="292">
        <f t="shared" si="27"/>
        <v>0</v>
      </c>
    </row>
    <row r="1127" spans="1:5">
      <c r="A1127" s="243">
        <v>2170301</v>
      </c>
      <c r="B1127" s="243" t="s">
        <v>928</v>
      </c>
      <c r="C1127" s="244">
        <v>0</v>
      </c>
      <c r="D1127" s="244"/>
      <c r="E1127" s="293">
        <f t="shared" si="27"/>
        <v>0</v>
      </c>
    </row>
    <row r="1128" spans="1:5">
      <c r="A1128" s="243">
        <v>2170302</v>
      </c>
      <c r="B1128" s="243" t="s">
        <v>929</v>
      </c>
      <c r="C1128" s="244">
        <v>0</v>
      </c>
      <c r="D1128" s="244"/>
      <c r="E1128" s="293">
        <f t="shared" si="27"/>
        <v>0</v>
      </c>
    </row>
    <row r="1129" spans="1:5">
      <c r="A1129" s="243">
        <v>2170303</v>
      </c>
      <c r="B1129" s="243" t="s">
        <v>930</v>
      </c>
      <c r="C1129" s="244">
        <v>0</v>
      </c>
      <c r="D1129" s="244"/>
      <c r="E1129" s="293">
        <f t="shared" si="27"/>
        <v>0</v>
      </c>
    </row>
    <row r="1130" spans="1:5">
      <c r="A1130" s="243">
        <v>2170304</v>
      </c>
      <c r="B1130" s="243" t="s">
        <v>931</v>
      </c>
      <c r="C1130" s="244">
        <v>0</v>
      </c>
      <c r="D1130" s="244"/>
      <c r="E1130" s="293">
        <f t="shared" si="27"/>
        <v>0</v>
      </c>
    </row>
    <row r="1131" spans="1:5">
      <c r="A1131" s="243">
        <v>2170399</v>
      </c>
      <c r="B1131" s="243" t="s">
        <v>932</v>
      </c>
      <c r="C1131" s="244">
        <v>0</v>
      </c>
      <c r="D1131" s="244"/>
      <c r="E1131" s="293">
        <f t="shared" si="27"/>
        <v>0</v>
      </c>
    </row>
    <row r="1132" spans="1:5">
      <c r="A1132" s="241">
        <v>21704</v>
      </c>
      <c r="B1132" s="241" t="s">
        <v>933</v>
      </c>
      <c r="C1132" s="242">
        <f>SUM(C1133:C1134)</f>
        <v>0</v>
      </c>
      <c r="D1132" s="242">
        <f>SUM(D1133:D1134)</f>
        <v>0</v>
      </c>
      <c r="E1132" s="292">
        <f t="shared" si="27"/>
        <v>0</v>
      </c>
    </row>
    <row r="1133" spans="1:5">
      <c r="A1133" s="243">
        <v>2170401</v>
      </c>
      <c r="B1133" s="243" t="s">
        <v>934</v>
      </c>
      <c r="C1133" s="244">
        <v>0</v>
      </c>
      <c r="D1133" s="244"/>
      <c r="E1133" s="293">
        <f t="shared" si="27"/>
        <v>0</v>
      </c>
    </row>
    <row r="1134" spans="1:5">
      <c r="A1134" s="243">
        <v>2170499</v>
      </c>
      <c r="B1134" s="243" t="s">
        <v>935</v>
      </c>
      <c r="C1134" s="244">
        <v>0</v>
      </c>
      <c r="D1134" s="244"/>
      <c r="E1134" s="293">
        <f t="shared" si="27"/>
        <v>0</v>
      </c>
    </row>
    <row r="1135" spans="1:5">
      <c r="A1135" s="241">
        <v>21799</v>
      </c>
      <c r="B1135" s="241" t="s">
        <v>936</v>
      </c>
      <c r="C1135" s="242">
        <f>SUM(C1136:C1137)</f>
        <v>0</v>
      </c>
      <c r="D1135" s="242">
        <f>SUM(D1136:D1137)</f>
        <v>0</v>
      </c>
      <c r="E1135" s="292">
        <f t="shared" si="27"/>
        <v>0</v>
      </c>
    </row>
    <row r="1136" spans="1:5">
      <c r="A1136" s="243">
        <v>2179902</v>
      </c>
      <c r="B1136" s="243" t="s">
        <v>937</v>
      </c>
      <c r="C1136" s="244">
        <v>0</v>
      </c>
      <c r="D1136" s="244"/>
      <c r="E1136" s="293">
        <f t="shared" si="27"/>
        <v>0</v>
      </c>
    </row>
    <row r="1137" spans="1:5">
      <c r="A1137" s="243">
        <v>2179999</v>
      </c>
      <c r="B1137" s="243" t="s">
        <v>938</v>
      </c>
      <c r="C1137" s="244">
        <v>0</v>
      </c>
      <c r="D1137" s="244"/>
      <c r="E1137" s="293">
        <f t="shared" si="27"/>
        <v>0</v>
      </c>
    </row>
    <row r="1138" spans="1:5">
      <c r="A1138" s="239">
        <v>219</v>
      </c>
      <c r="B1138" s="239" t="s">
        <v>939</v>
      </c>
      <c r="C1138" s="240">
        <f>C1139+C1140+C1141+C1142+C1143+C1144+C1145+C1146+C1147</f>
        <v>0</v>
      </c>
      <c r="D1138" s="240">
        <f>D1139+D1140+D1141+D1142+D1143+D1144+D1145+D1146+D1147</f>
        <v>0</v>
      </c>
      <c r="E1138" s="291">
        <f>IFERROR(D1138/C1138,)</f>
        <v>0</v>
      </c>
    </row>
    <row r="1139" spans="1:5">
      <c r="A1139" s="241">
        <v>21901</v>
      </c>
      <c r="B1139" s="241" t="s">
        <v>940</v>
      </c>
      <c r="C1139" s="242">
        <v>0</v>
      </c>
      <c r="D1139" s="242">
        <v>0</v>
      </c>
      <c r="E1139" s="292">
        <f t="shared" ref="E1139:E1147" si="28">IFERROR(D1139/C1139,0)</f>
        <v>0</v>
      </c>
    </row>
    <row r="1140" spans="1:5">
      <c r="A1140" s="241">
        <v>21902</v>
      </c>
      <c r="B1140" s="241" t="s">
        <v>941</v>
      </c>
      <c r="C1140" s="242">
        <v>0</v>
      </c>
      <c r="D1140" s="242">
        <v>0</v>
      </c>
      <c r="E1140" s="292">
        <f t="shared" si="28"/>
        <v>0</v>
      </c>
    </row>
    <row r="1141" spans="1:5">
      <c r="A1141" s="241">
        <v>21903</v>
      </c>
      <c r="B1141" s="241" t="s">
        <v>942</v>
      </c>
      <c r="C1141" s="242">
        <v>0</v>
      </c>
      <c r="D1141" s="242">
        <v>0</v>
      </c>
      <c r="E1141" s="292">
        <f t="shared" si="28"/>
        <v>0</v>
      </c>
    </row>
    <row r="1142" spans="1:5">
      <c r="A1142" s="241">
        <v>21904</v>
      </c>
      <c r="B1142" s="241" t="s">
        <v>943</v>
      </c>
      <c r="C1142" s="242">
        <v>0</v>
      </c>
      <c r="D1142" s="242">
        <v>0</v>
      </c>
      <c r="E1142" s="292">
        <f t="shared" si="28"/>
        <v>0</v>
      </c>
    </row>
    <row r="1143" spans="1:5">
      <c r="A1143" s="241">
        <v>21905</v>
      </c>
      <c r="B1143" s="241" t="s">
        <v>944</v>
      </c>
      <c r="C1143" s="242">
        <v>0</v>
      </c>
      <c r="D1143" s="242">
        <v>0</v>
      </c>
      <c r="E1143" s="292">
        <f t="shared" si="28"/>
        <v>0</v>
      </c>
    </row>
    <row r="1144" spans="1:5">
      <c r="A1144" s="241">
        <v>21906</v>
      </c>
      <c r="B1144" s="241" t="s">
        <v>945</v>
      </c>
      <c r="C1144" s="242">
        <v>0</v>
      </c>
      <c r="D1144" s="242">
        <v>0</v>
      </c>
      <c r="E1144" s="292">
        <f t="shared" si="28"/>
        <v>0</v>
      </c>
    </row>
    <row r="1145" spans="1:5">
      <c r="A1145" s="241">
        <v>21907</v>
      </c>
      <c r="B1145" s="241" t="s">
        <v>946</v>
      </c>
      <c r="C1145" s="242">
        <v>0</v>
      </c>
      <c r="D1145" s="242">
        <v>0</v>
      </c>
      <c r="E1145" s="292">
        <f t="shared" si="28"/>
        <v>0</v>
      </c>
    </row>
    <row r="1146" spans="1:5">
      <c r="A1146" s="241">
        <v>21908</v>
      </c>
      <c r="B1146" s="241" t="s">
        <v>947</v>
      </c>
      <c r="C1146" s="242">
        <v>0</v>
      </c>
      <c r="D1146" s="242">
        <v>0</v>
      </c>
      <c r="E1146" s="292">
        <f t="shared" si="28"/>
        <v>0</v>
      </c>
    </row>
    <row r="1147" spans="1:5">
      <c r="A1147" s="241">
        <v>21999</v>
      </c>
      <c r="B1147" s="241" t="s">
        <v>948</v>
      </c>
      <c r="C1147" s="242">
        <v>0</v>
      </c>
      <c r="D1147" s="242">
        <v>0</v>
      </c>
      <c r="E1147" s="292">
        <f t="shared" si="28"/>
        <v>0</v>
      </c>
    </row>
    <row r="1148" spans="1:5">
      <c r="A1148" s="239">
        <v>220</v>
      </c>
      <c r="B1148" s="239" t="s">
        <v>949</v>
      </c>
      <c r="C1148" s="240">
        <f>C1149+C1176+C1191</f>
        <v>735</v>
      </c>
      <c r="D1148" s="240">
        <f>D1149+D1176+D1191</f>
        <v>818</v>
      </c>
      <c r="E1148" s="291">
        <f>IFERROR(D1148/C1148,)</f>
        <v>1.11292517006803</v>
      </c>
    </row>
    <row r="1149" spans="1:5">
      <c r="A1149" s="241">
        <v>22001</v>
      </c>
      <c r="B1149" s="241" t="s">
        <v>950</v>
      </c>
      <c r="C1149" s="242">
        <f>SUM(C1150:C1175)</f>
        <v>715</v>
      </c>
      <c r="D1149" s="242">
        <f>SUM(D1150:D1175)</f>
        <v>798</v>
      </c>
      <c r="E1149" s="292">
        <f t="shared" ref="E1149:E1192" si="29">IFERROR(D1149/C1149,0)</f>
        <v>1.11608391608392</v>
      </c>
    </row>
    <row r="1150" spans="1:5">
      <c r="A1150" s="243">
        <v>2200101</v>
      </c>
      <c r="B1150" s="243" t="s">
        <v>77</v>
      </c>
      <c r="C1150" s="244">
        <v>680</v>
      </c>
      <c r="D1150" s="244">
        <v>788</v>
      </c>
      <c r="E1150" s="293">
        <f t="shared" si="29"/>
        <v>1.15882352941176</v>
      </c>
    </row>
    <row r="1151" spans="1:5">
      <c r="A1151" s="243">
        <v>2200102</v>
      </c>
      <c r="B1151" s="243" t="s">
        <v>78</v>
      </c>
      <c r="C1151" s="244">
        <v>0</v>
      </c>
      <c r="D1151" s="244"/>
      <c r="E1151" s="293">
        <f t="shared" si="29"/>
        <v>0</v>
      </c>
    </row>
    <row r="1152" spans="1:5">
      <c r="A1152" s="243">
        <v>2200103</v>
      </c>
      <c r="B1152" s="243" t="s">
        <v>79</v>
      </c>
      <c r="C1152" s="244">
        <v>0</v>
      </c>
      <c r="D1152" s="244"/>
      <c r="E1152" s="293">
        <f t="shared" si="29"/>
        <v>0</v>
      </c>
    </row>
    <row r="1153" spans="1:5">
      <c r="A1153" s="243">
        <v>2200104</v>
      </c>
      <c r="B1153" s="243" t="s">
        <v>951</v>
      </c>
      <c r="C1153" s="244">
        <v>0</v>
      </c>
      <c r="D1153" s="244"/>
      <c r="E1153" s="293">
        <f t="shared" si="29"/>
        <v>0</v>
      </c>
    </row>
    <row r="1154" spans="1:5">
      <c r="A1154" s="243">
        <v>2200106</v>
      </c>
      <c r="B1154" s="243" t="s">
        <v>952</v>
      </c>
      <c r="C1154" s="244">
        <v>20</v>
      </c>
      <c r="D1154" s="244"/>
      <c r="E1154" s="293">
        <f t="shared" si="29"/>
        <v>0</v>
      </c>
    </row>
    <row r="1155" spans="1:5">
      <c r="A1155" s="243">
        <v>2200107</v>
      </c>
      <c r="B1155" s="243" t="s">
        <v>953</v>
      </c>
      <c r="C1155" s="244">
        <v>0</v>
      </c>
      <c r="D1155" s="244"/>
      <c r="E1155" s="293">
        <f t="shared" si="29"/>
        <v>0</v>
      </c>
    </row>
    <row r="1156" spans="1:5">
      <c r="A1156" s="243">
        <v>2200108</v>
      </c>
      <c r="B1156" s="243" t="s">
        <v>954</v>
      </c>
      <c r="C1156" s="244">
        <v>0</v>
      </c>
      <c r="D1156" s="244"/>
      <c r="E1156" s="293">
        <f t="shared" si="29"/>
        <v>0</v>
      </c>
    </row>
    <row r="1157" spans="1:5">
      <c r="A1157" s="243">
        <v>2200109</v>
      </c>
      <c r="B1157" s="243" t="s">
        <v>955</v>
      </c>
      <c r="C1157" s="244">
        <v>15</v>
      </c>
      <c r="D1157" s="244">
        <v>10</v>
      </c>
      <c r="E1157" s="293">
        <f t="shared" si="29"/>
        <v>0.666666666666667</v>
      </c>
    </row>
    <row r="1158" spans="1:5">
      <c r="A1158" s="243">
        <v>2200112</v>
      </c>
      <c r="B1158" s="243" t="s">
        <v>956</v>
      </c>
      <c r="C1158" s="244">
        <v>0</v>
      </c>
      <c r="D1158" s="244"/>
      <c r="E1158" s="293">
        <f t="shared" si="29"/>
        <v>0</v>
      </c>
    </row>
    <row r="1159" spans="1:5">
      <c r="A1159" s="243">
        <v>2200113</v>
      </c>
      <c r="B1159" s="243" t="s">
        <v>957</v>
      </c>
      <c r="C1159" s="244">
        <v>0</v>
      </c>
      <c r="D1159" s="244"/>
      <c r="E1159" s="293">
        <f t="shared" si="29"/>
        <v>0</v>
      </c>
    </row>
    <row r="1160" spans="1:5">
      <c r="A1160" s="243">
        <v>2200114</v>
      </c>
      <c r="B1160" s="243" t="s">
        <v>958</v>
      </c>
      <c r="C1160" s="244">
        <v>0</v>
      </c>
      <c r="D1160" s="244"/>
      <c r="E1160" s="293">
        <f t="shared" si="29"/>
        <v>0</v>
      </c>
    </row>
    <row r="1161" spans="1:5">
      <c r="A1161" s="243">
        <v>2200115</v>
      </c>
      <c r="B1161" s="243" t="s">
        <v>959</v>
      </c>
      <c r="C1161" s="244">
        <v>0</v>
      </c>
      <c r="D1161" s="244"/>
      <c r="E1161" s="293">
        <f t="shared" si="29"/>
        <v>0</v>
      </c>
    </row>
    <row r="1162" spans="1:5">
      <c r="A1162" s="243">
        <v>2200116</v>
      </c>
      <c r="B1162" s="243" t="s">
        <v>960</v>
      </c>
      <c r="C1162" s="244">
        <v>0</v>
      </c>
      <c r="D1162" s="244"/>
      <c r="E1162" s="293">
        <f t="shared" si="29"/>
        <v>0</v>
      </c>
    </row>
    <row r="1163" spans="1:5">
      <c r="A1163" s="243">
        <v>2200119</v>
      </c>
      <c r="B1163" s="243" t="s">
        <v>961</v>
      </c>
      <c r="C1163" s="244">
        <v>0</v>
      </c>
      <c r="D1163" s="244"/>
      <c r="E1163" s="293">
        <f t="shared" si="29"/>
        <v>0</v>
      </c>
    </row>
    <row r="1164" spans="1:5">
      <c r="A1164" s="243">
        <v>2200120</v>
      </c>
      <c r="B1164" s="243" t="s">
        <v>962</v>
      </c>
      <c r="C1164" s="244">
        <v>0</v>
      </c>
      <c r="D1164" s="244"/>
      <c r="E1164" s="293">
        <f t="shared" si="29"/>
        <v>0</v>
      </c>
    </row>
    <row r="1165" spans="1:5">
      <c r="A1165" s="243">
        <v>2200121</v>
      </c>
      <c r="B1165" s="243" t="s">
        <v>963</v>
      </c>
      <c r="C1165" s="244">
        <v>0</v>
      </c>
      <c r="D1165" s="244"/>
      <c r="E1165" s="293">
        <f t="shared" si="29"/>
        <v>0</v>
      </c>
    </row>
    <row r="1166" spans="1:5">
      <c r="A1166" s="243">
        <v>2200122</v>
      </c>
      <c r="B1166" s="243" t="s">
        <v>964</v>
      </c>
      <c r="C1166" s="244">
        <v>0</v>
      </c>
      <c r="D1166" s="244"/>
      <c r="E1166" s="293">
        <f t="shared" si="29"/>
        <v>0</v>
      </c>
    </row>
    <row r="1167" spans="1:5">
      <c r="A1167" s="243">
        <v>2200123</v>
      </c>
      <c r="B1167" s="243" t="s">
        <v>965</v>
      </c>
      <c r="C1167" s="244">
        <v>0</v>
      </c>
      <c r="D1167" s="244"/>
      <c r="E1167" s="293">
        <f t="shared" si="29"/>
        <v>0</v>
      </c>
    </row>
    <row r="1168" spans="1:5">
      <c r="A1168" s="243">
        <v>2200124</v>
      </c>
      <c r="B1168" s="243" t="s">
        <v>966</v>
      </c>
      <c r="C1168" s="244">
        <v>0</v>
      </c>
      <c r="D1168" s="244"/>
      <c r="E1168" s="293">
        <f t="shared" si="29"/>
        <v>0</v>
      </c>
    </row>
    <row r="1169" spans="1:5">
      <c r="A1169" s="243">
        <v>2200125</v>
      </c>
      <c r="B1169" s="243" t="s">
        <v>967</v>
      </c>
      <c r="C1169" s="244">
        <v>0</v>
      </c>
      <c r="D1169" s="244"/>
      <c r="E1169" s="293">
        <f t="shared" si="29"/>
        <v>0</v>
      </c>
    </row>
    <row r="1170" spans="1:5">
      <c r="A1170" s="243">
        <v>2200126</v>
      </c>
      <c r="B1170" s="243" t="s">
        <v>968</v>
      </c>
      <c r="C1170" s="244">
        <v>0</v>
      </c>
      <c r="D1170" s="244"/>
      <c r="E1170" s="293">
        <f t="shared" si="29"/>
        <v>0</v>
      </c>
    </row>
    <row r="1171" spans="1:5">
      <c r="A1171" s="243">
        <v>2200127</v>
      </c>
      <c r="B1171" s="243" t="s">
        <v>969</v>
      </c>
      <c r="C1171" s="244">
        <v>0</v>
      </c>
      <c r="D1171" s="244"/>
      <c r="E1171" s="293">
        <f t="shared" si="29"/>
        <v>0</v>
      </c>
    </row>
    <row r="1172" spans="1:5">
      <c r="A1172" s="243">
        <v>2200128</v>
      </c>
      <c r="B1172" s="243" t="s">
        <v>970</v>
      </c>
      <c r="C1172" s="244">
        <v>0</v>
      </c>
      <c r="D1172" s="244"/>
      <c r="E1172" s="293">
        <f t="shared" si="29"/>
        <v>0</v>
      </c>
    </row>
    <row r="1173" spans="1:5">
      <c r="A1173" s="243">
        <v>2200129</v>
      </c>
      <c r="B1173" s="243" t="s">
        <v>971</v>
      </c>
      <c r="C1173" s="244">
        <v>0</v>
      </c>
      <c r="D1173" s="244"/>
      <c r="E1173" s="293">
        <f t="shared" si="29"/>
        <v>0</v>
      </c>
    </row>
    <row r="1174" spans="1:5">
      <c r="A1174" s="243">
        <v>2200150</v>
      </c>
      <c r="B1174" s="243" t="s">
        <v>86</v>
      </c>
      <c r="C1174" s="244">
        <v>0</v>
      </c>
      <c r="D1174" s="244"/>
      <c r="E1174" s="293">
        <f t="shared" si="29"/>
        <v>0</v>
      </c>
    </row>
    <row r="1175" spans="1:5">
      <c r="A1175" s="243">
        <v>2200199</v>
      </c>
      <c r="B1175" s="243" t="s">
        <v>972</v>
      </c>
      <c r="C1175" s="244">
        <v>0</v>
      </c>
      <c r="D1175" s="244"/>
      <c r="E1175" s="293">
        <f t="shared" si="29"/>
        <v>0</v>
      </c>
    </row>
    <row r="1176" spans="1:5">
      <c r="A1176" s="241">
        <v>22005</v>
      </c>
      <c r="B1176" s="241" t="s">
        <v>973</v>
      </c>
      <c r="C1176" s="242">
        <f>SUM(C1177:C1190)</f>
        <v>20</v>
      </c>
      <c r="D1176" s="242">
        <f>SUM(D1177:D1190)</f>
        <v>20</v>
      </c>
      <c r="E1176" s="292">
        <f t="shared" si="29"/>
        <v>1</v>
      </c>
    </row>
    <row r="1177" spans="1:5">
      <c r="A1177" s="243">
        <v>2200501</v>
      </c>
      <c r="B1177" s="243" t="s">
        <v>77</v>
      </c>
      <c r="C1177" s="244">
        <v>0</v>
      </c>
      <c r="D1177" s="244"/>
      <c r="E1177" s="293">
        <f t="shared" si="29"/>
        <v>0</v>
      </c>
    </row>
    <row r="1178" spans="1:5">
      <c r="A1178" s="243">
        <v>2200502</v>
      </c>
      <c r="B1178" s="243" t="s">
        <v>78</v>
      </c>
      <c r="C1178" s="244">
        <v>0</v>
      </c>
      <c r="D1178" s="244"/>
      <c r="E1178" s="293">
        <f t="shared" si="29"/>
        <v>0</v>
      </c>
    </row>
    <row r="1179" spans="1:5">
      <c r="A1179" s="243">
        <v>2200503</v>
      </c>
      <c r="B1179" s="243" t="s">
        <v>79</v>
      </c>
      <c r="C1179" s="244">
        <v>0</v>
      </c>
      <c r="D1179" s="244"/>
      <c r="E1179" s="293">
        <f t="shared" si="29"/>
        <v>0</v>
      </c>
    </row>
    <row r="1180" spans="1:5">
      <c r="A1180" s="243">
        <v>2200504</v>
      </c>
      <c r="B1180" s="243" t="s">
        <v>974</v>
      </c>
      <c r="C1180" s="244">
        <v>0</v>
      </c>
      <c r="D1180" s="244"/>
      <c r="E1180" s="293">
        <f t="shared" si="29"/>
        <v>0</v>
      </c>
    </row>
    <row r="1181" spans="1:5">
      <c r="A1181" s="243">
        <v>2200506</v>
      </c>
      <c r="B1181" s="243" t="s">
        <v>975</v>
      </c>
      <c r="C1181" s="244">
        <v>0</v>
      </c>
      <c r="D1181" s="244"/>
      <c r="E1181" s="293">
        <f t="shared" si="29"/>
        <v>0</v>
      </c>
    </row>
    <row r="1182" spans="1:5">
      <c r="A1182" s="243">
        <v>2200507</v>
      </c>
      <c r="B1182" s="243" t="s">
        <v>976</v>
      </c>
      <c r="C1182" s="244">
        <v>0</v>
      </c>
      <c r="D1182" s="244"/>
      <c r="E1182" s="293">
        <f t="shared" si="29"/>
        <v>0</v>
      </c>
    </row>
    <row r="1183" spans="1:5">
      <c r="A1183" s="243">
        <v>2200508</v>
      </c>
      <c r="B1183" s="243" t="s">
        <v>977</v>
      </c>
      <c r="C1183" s="244">
        <v>20</v>
      </c>
      <c r="D1183" s="244">
        <v>20</v>
      </c>
      <c r="E1183" s="293">
        <f t="shared" si="29"/>
        <v>1</v>
      </c>
    </row>
    <row r="1184" spans="1:5">
      <c r="A1184" s="243">
        <v>2200509</v>
      </c>
      <c r="B1184" s="243" t="s">
        <v>978</v>
      </c>
      <c r="C1184" s="244">
        <v>0</v>
      </c>
      <c r="D1184" s="244"/>
      <c r="E1184" s="293">
        <f t="shared" si="29"/>
        <v>0</v>
      </c>
    </row>
    <row r="1185" spans="1:5">
      <c r="A1185" s="243">
        <v>2200510</v>
      </c>
      <c r="B1185" s="243" t="s">
        <v>979</v>
      </c>
      <c r="C1185" s="244">
        <v>0</v>
      </c>
      <c r="D1185" s="244"/>
      <c r="E1185" s="293">
        <f t="shared" si="29"/>
        <v>0</v>
      </c>
    </row>
    <row r="1186" spans="1:5">
      <c r="A1186" s="243">
        <v>2200511</v>
      </c>
      <c r="B1186" s="243" t="s">
        <v>980</v>
      </c>
      <c r="C1186" s="244">
        <v>0</v>
      </c>
      <c r="D1186" s="244"/>
      <c r="E1186" s="293">
        <f t="shared" si="29"/>
        <v>0</v>
      </c>
    </row>
    <row r="1187" spans="1:5">
      <c r="A1187" s="243">
        <v>2200512</v>
      </c>
      <c r="B1187" s="243" t="s">
        <v>981</v>
      </c>
      <c r="C1187" s="244">
        <v>0</v>
      </c>
      <c r="D1187" s="244"/>
      <c r="E1187" s="293">
        <f t="shared" si="29"/>
        <v>0</v>
      </c>
    </row>
    <row r="1188" spans="1:5">
      <c r="A1188" s="243">
        <v>2200513</v>
      </c>
      <c r="B1188" s="243" t="s">
        <v>982</v>
      </c>
      <c r="C1188" s="244">
        <v>0</v>
      </c>
      <c r="D1188" s="244"/>
      <c r="E1188" s="293">
        <f t="shared" si="29"/>
        <v>0</v>
      </c>
    </row>
    <row r="1189" spans="1:5">
      <c r="A1189" s="243">
        <v>2200514</v>
      </c>
      <c r="B1189" s="243" t="s">
        <v>983</v>
      </c>
      <c r="C1189" s="244">
        <v>0</v>
      </c>
      <c r="D1189" s="244"/>
      <c r="E1189" s="293">
        <f t="shared" si="29"/>
        <v>0</v>
      </c>
    </row>
    <row r="1190" spans="1:5">
      <c r="A1190" s="243">
        <v>2200599</v>
      </c>
      <c r="B1190" s="243" t="s">
        <v>984</v>
      </c>
      <c r="C1190" s="244">
        <v>0</v>
      </c>
      <c r="D1190" s="244"/>
      <c r="E1190" s="293">
        <f t="shared" si="29"/>
        <v>0</v>
      </c>
    </row>
    <row r="1191" spans="1:5">
      <c r="A1191" s="241">
        <v>22099</v>
      </c>
      <c r="B1191" s="241" t="s">
        <v>985</v>
      </c>
      <c r="C1191" s="242">
        <f>SUM(C1192)</f>
        <v>0</v>
      </c>
      <c r="D1191" s="242">
        <f>SUM(D1192)</f>
        <v>0</v>
      </c>
      <c r="E1191" s="292">
        <f t="shared" si="29"/>
        <v>0</v>
      </c>
    </row>
    <row r="1192" spans="1:5">
      <c r="A1192" s="243">
        <v>2209999</v>
      </c>
      <c r="B1192" s="243" t="s">
        <v>986</v>
      </c>
      <c r="C1192" s="244">
        <v>0</v>
      </c>
      <c r="D1192" s="244"/>
      <c r="E1192" s="293">
        <f t="shared" si="29"/>
        <v>0</v>
      </c>
    </row>
    <row r="1193" spans="1:5">
      <c r="A1193" s="239">
        <v>221</v>
      </c>
      <c r="B1193" s="239" t="s">
        <v>987</v>
      </c>
      <c r="C1193" s="240">
        <f>C1194+C1205+C1209</f>
        <v>5037</v>
      </c>
      <c r="D1193" s="240">
        <f>D1194+D1205+D1209</f>
        <v>1164</v>
      </c>
      <c r="E1193" s="291">
        <f>IFERROR(D1193/C1193,)</f>
        <v>0.231089934484812</v>
      </c>
    </row>
    <row r="1194" spans="1:5">
      <c r="A1194" s="241">
        <v>22101</v>
      </c>
      <c r="B1194" s="241" t="s">
        <v>988</v>
      </c>
      <c r="C1194" s="242">
        <f>SUM(C1195:C1204)</f>
        <v>2800</v>
      </c>
      <c r="D1194" s="242">
        <f>SUM(D1195:D1204)</f>
        <v>1164</v>
      </c>
      <c r="E1194" s="292">
        <f t="shared" ref="E1194:E1212" si="30">IFERROR(D1194/C1194,0)</f>
        <v>0.415714285714286</v>
      </c>
    </row>
    <row r="1195" spans="1:5">
      <c r="A1195" s="243">
        <v>2210101</v>
      </c>
      <c r="B1195" s="243" t="s">
        <v>989</v>
      </c>
      <c r="C1195" s="244">
        <v>0</v>
      </c>
      <c r="D1195" s="244"/>
      <c r="E1195" s="293">
        <f t="shared" si="30"/>
        <v>0</v>
      </c>
    </row>
    <row r="1196" spans="1:5">
      <c r="A1196" s="243">
        <v>2210102</v>
      </c>
      <c r="B1196" s="243" t="s">
        <v>990</v>
      </c>
      <c r="C1196" s="244">
        <v>0</v>
      </c>
      <c r="D1196" s="244"/>
      <c r="E1196" s="293">
        <f t="shared" si="30"/>
        <v>0</v>
      </c>
    </row>
    <row r="1197" spans="1:5">
      <c r="A1197" s="243">
        <v>2210103</v>
      </c>
      <c r="B1197" s="243" t="s">
        <v>991</v>
      </c>
      <c r="C1197" s="244">
        <v>0</v>
      </c>
      <c r="D1197" s="244"/>
      <c r="E1197" s="293">
        <f t="shared" si="30"/>
        <v>0</v>
      </c>
    </row>
    <row r="1198" spans="1:5">
      <c r="A1198" s="243">
        <v>2210104</v>
      </c>
      <c r="B1198" s="243" t="s">
        <v>992</v>
      </c>
      <c r="C1198" s="244">
        <v>0</v>
      </c>
      <c r="D1198" s="244"/>
      <c r="E1198" s="293">
        <f t="shared" si="30"/>
        <v>0</v>
      </c>
    </row>
    <row r="1199" spans="1:5">
      <c r="A1199" s="243">
        <v>2210105</v>
      </c>
      <c r="B1199" s="243" t="s">
        <v>993</v>
      </c>
      <c r="C1199" s="244">
        <v>0</v>
      </c>
      <c r="D1199" s="244"/>
      <c r="E1199" s="293">
        <f t="shared" si="30"/>
        <v>0</v>
      </c>
    </row>
    <row r="1200" spans="1:5">
      <c r="A1200" s="243">
        <v>2210106</v>
      </c>
      <c r="B1200" s="243" t="s">
        <v>994</v>
      </c>
      <c r="C1200" s="244">
        <v>900</v>
      </c>
      <c r="D1200" s="244"/>
      <c r="E1200" s="293">
        <f t="shared" si="30"/>
        <v>0</v>
      </c>
    </row>
    <row r="1201" spans="1:5">
      <c r="A1201" s="243">
        <v>2210107</v>
      </c>
      <c r="B1201" s="243" t="s">
        <v>995</v>
      </c>
      <c r="C1201" s="244">
        <v>0</v>
      </c>
      <c r="D1201" s="244"/>
      <c r="E1201" s="293">
        <f t="shared" si="30"/>
        <v>0</v>
      </c>
    </row>
    <row r="1202" spans="1:5">
      <c r="A1202" s="243">
        <v>2210108</v>
      </c>
      <c r="B1202" s="243" t="s">
        <v>996</v>
      </c>
      <c r="C1202" s="244">
        <v>1900</v>
      </c>
      <c r="D1202" s="244">
        <v>1164</v>
      </c>
      <c r="E1202" s="293">
        <f t="shared" si="30"/>
        <v>0.612631578947368</v>
      </c>
    </row>
    <row r="1203" spans="1:5">
      <c r="A1203" s="243">
        <v>2210109</v>
      </c>
      <c r="B1203" s="243" t="s">
        <v>997</v>
      </c>
      <c r="C1203" s="244">
        <v>0</v>
      </c>
      <c r="D1203" s="244"/>
      <c r="E1203" s="293">
        <f t="shared" si="30"/>
        <v>0</v>
      </c>
    </row>
    <row r="1204" spans="1:5">
      <c r="A1204" s="243">
        <v>2210199</v>
      </c>
      <c r="B1204" s="243" t="s">
        <v>998</v>
      </c>
      <c r="C1204" s="244">
        <v>0</v>
      </c>
      <c r="D1204" s="244"/>
      <c r="E1204" s="293">
        <f t="shared" si="30"/>
        <v>0</v>
      </c>
    </row>
    <row r="1205" spans="1:5">
      <c r="A1205" s="241">
        <v>22102</v>
      </c>
      <c r="B1205" s="241" t="s">
        <v>999</v>
      </c>
      <c r="C1205" s="242">
        <f>SUM(C1206:C1208)</f>
        <v>2237</v>
      </c>
      <c r="D1205" s="242">
        <f>SUM(D1206:D1208)</f>
        <v>0</v>
      </c>
      <c r="E1205" s="292">
        <f t="shared" si="30"/>
        <v>0</v>
      </c>
    </row>
    <row r="1206" spans="1:5">
      <c r="A1206" s="243">
        <v>2210201</v>
      </c>
      <c r="B1206" s="243" t="s">
        <v>1000</v>
      </c>
      <c r="C1206" s="244">
        <v>2237</v>
      </c>
      <c r="D1206" s="244">
        <v>0</v>
      </c>
      <c r="E1206" s="293">
        <f t="shared" si="30"/>
        <v>0</v>
      </c>
    </row>
    <row r="1207" spans="1:5">
      <c r="A1207" s="243">
        <v>2210202</v>
      </c>
      <c r="B1207" s="243" t="s">
        <v>1001</v>
      </c>
      <c r="C1207" s="244">
        <v>0</v>
      </c>
      <c r="D1207" s="244"/>
      <c r="E1207" s="293">
        <f t="shared" si="30"/>
        <v>0</v>
      </c>
    </row>
    <row r="1208" spans="1:5">
      <c r="A1208" s="243">
        <v>2210203</v>
      </c>
      <c r="B1208" s="243" t="s">
        <v>1002</v>
      </c>
      <c r="C1208" s="244">
        <v>0</v>
      </c>
      <c r="D1208" s="244"/>
      <c r="E1208" s="293">
        <f t="shared" si="30"/>
        <v>0</v>
      </c>
    </row>
    <row r="1209" spans="1:5">
      <c r="A1209" s="241">
        <v>22103</v>
      </c>
      <c r="B1209" s="241" t="s">
        <v>1003</v>
      </c>
      <c r="C1209" s="242">
        <f>SUM(C1210:C1212)</f>
        <v>0</v>
      </c>
      <c r="D1209" s="242">
        <f>SUM(D1210:D1212)</f>
        <v>0</v>
      </c>
      <c r="E1209" s="292">
        <f t="shared" si="30"/>
        <v>0</v>
      </c>
    </row>
    <row r="1210" spans="1:5">
      <c r="A1210" s="243">
        <v>2210301</v>
      </c>
      <c r="B1210" s="243" t="s">
        <v>1004</v>
      </c>
      <c r="C1210" s="244">
        <v>0</v>
      </c>
      <c r="D1210" s="244"/>
      <c r="E1210" s="293">
        <f t="shared" si="30"/>
        <v>0</v>
      </c>
    </row>
    <row r="1211" spans="1:5">
      <c r="A1211" s="243">
        <v>2210302</v>
      </c>
      <c r="B1211" s="243" t="s">
        <v>1005</v>
      </c>
      <c r="C1211" s="244">
        <v>0</v>
      </c>
      <c r="D1211" s="244"/>
      <c r="E1211" s="293">
        <f t="shared" si="30"/>
        <v>0</v>
      </c>
    </row>
    <row r="1212" spans="1:5">
      <c r="A1212" s="243">
        <v>2210399</v>
      </c>
      <c r="B1212" s="243" t="s">
        <v>1006</v>
      </c>
      <c r="C1212" s="244">
        <v>0</v>
      </c>
      <c r="D1212" s="244"/>
      <c r="E1212" s="293">
        <f t="shared" si="30"/>
        <v>0</v>
      </c>
    </row>
    <row r="1213" spans="1:5">
      <c r="A1213" s="239">
        <v>222</v>
      </c>
      <c r="B1213" s="239" t="s">
        <v>1007</v>
      </c>
      <c r="C1213" s="240">
        <f>C1214+C1232+C1238+C1244</f>
        <v>483</v>
      </c>
      <c r="D1213" s="240">
        <f>D1214+D1232+D1238+D1244</f>
        <v>699</v>
      </c>
      <c r="E1213" s="291">
        <f>IFERROR(D1213/C1213,)</f>
        <v>1.4472049689441</v>
      </c>
    </row>
    <row r="1214" spans="1:5">
      <c r="A1214" s="241">
        <v>22201</v>
      </c>
      <c r="B1214" s="241" t="s">
        <v>1008</v>
      </c>
      <c r="C1214" s="242">
        <f>SUM(C1215:C1231)</f>
        <v>483</v>
      </c>
      <c r="D1214" s="242">
        <f>SUM(D1215:D1231)</f>
        <v>494</v>
      </c>
      <c r="E1214" s="292">
        <f t="shared" ref="E1214:E1256" si="31">IFERROR(D1214/C1214,0)</f>
        <v>1.02277432712215</v>
      </c>
    </row>
    <row r="1215" spans="1:5">
      <c r="A1215" s="243">
        <v>2220101</v>
      </c>
      <c r="B1215" s="243" t="s">
        <v>77</v>
      </c>
      <c r="C1215" s="244">
        <v>437</v>
      </c>
      <c r="D1215" s="244">
        <v>483</v>
      </c>
      <c r="E1215" s="293">
        <f t="shared" si="31"/>
        <v>1.10526315789474</v>
      </c>
    </row>
    <row r="1216" spans="1:5">
      <c r="A1216" s="243">
        <v>2220102</v>
      </c>
      <c r="B1216" s="243" t="s">
        <v>78</v>
      </c>
      <c r="C1216" s="244">
        <v>3</v>
      </c>
      <c r="D1216" s="244"/>
      <c r="E1216" s="293">
        <f t="shared" si="31"/>
        <v>0</v>
      </c>
    </row>
    <row r="1217" spans="1:5">
      <c r="A1217" s="243">
        <v>2220103</v>
      </c>
      <c r="B1217" s="243" t="s">
        <v>79</v>
      </c>
      <c r="C1217" s="244">
        <v>0</v>
      </c>
      <c r="D1217" s="244"/>
      <c r="E1217" s="293">
        <f t="shared" si="31"/>
        <v>0</v>
      </c>
    </row>
    <row r="1218" spans="1:5">
      <c r="A1218" s="243">
        <v>2220104</v>
      </c>
      <c r="B1218" s="243" t="s">
        <v>1009</v>
      </c>
      <c r="C1218" s="244">
        <v>0</v>
      </c>
      <c r="D1218" s="244"/>
      <c r="E1218" s="293">
        <f t="shared" si="31"/>
        <v>0</v>
      </c>
    </row>
    <row r="1219" spans="1:5">
      <c r="A1219" s="243">
        <v>2220105</v>
      </c>
      <c r="B1219" s="243" t="s">
        <v>1010</v>
      </c>
      <c r="C1219" s="244">
        <v>0</v>
      </c>
      <c r="D1219" s="244"/>
      <c r="E1219" s="293">
        <f t="shared" si="31"/>
        <v>0</v>
      </c>
    </row>
    <row r="1220" spans="1:5">
      <c r="A1220" s="243">
        <v>2220106</v>
      </c>
      <c r="B1220" s="243" t="s">
        <v>1011</v>
      </c>
      <c r="C1220" s="244">
        <v>0</v>
      </c>
      <c r="D1220" s="244"/>
      <c r="E1220" s="293">
        <f t="shared" si="31"/>
        <v>0</v>
      </c>
    </row>
    <row r="1221" spans="1:5">
      <c r="A1221" s="243">
        <v>2220107</v>
      </c>
      <c r="B1221" s="243" t="s">
        <v>1012</v>
      </c>
      <c r="C1221" s="244">
        <v>0</v>
      </c>
      <c r="D1221" s="244"/>
      <c r="E1221" s="293">
        <f t="shared" si="31"/>
        <v>0</v>
      </c>
    </row>
    <row r="1222" spans="1:5">
      <c r="A1222" s="243">
        <v>2220112</v>
      </c>
      <c r="B1222" s="243" t="s">
        <v>1013</v>
      </c>
      <c r="C1222" s="244">
        <v>0</v>
      </c>
      <c r="D1222" s="244"/>
      <c r="E1222" s="293">
        <f t="shared" si="31"/>
        <v>0</v>
      </c>
    </row>
    <row r="1223" spans="1:5">
      <c r="A1223" s="243">
        <v>2220113</v>
      </c>
      <c r="B1223" s="243" t="s">
        <v>1014</v>
      </c>
      <c r="C1223" s="244">
        <v>0</v>
      </c>
      <c r="D1223" s="244"/>
      <c r="E1223" s="293">
        <f t="shared" si="31"/>
        <v>0</v>
      </c>
    </row>
    <row r="1224" spans="1:5">
      <c r="A1224" s="243">
        <v>2220114</v>
      </c>
      <c r="B1224" s="243" t="s">
        <v>1015</v>
      </c>
      <c r="C1224" s="244">
        <v>0</v>
      </c>
      <c r="D1224" s="244"/>
      <c r="E1224" s="293">
        <f t="shared" si="31"/>
        <v>0</v>
      </c>
    </row>
    <row r="1225" spans="1:5">
      <c r="A1225" s="243">
        <v>2220115</v>
      </c>
      <c r="B1225" s="243" t="s">
        <v>1016</v>
      </c>
      <c r="C1225" s="244">
        <v>0</v>
      </c>
      <c r="D1225" s="244"/>
      <c r="E1225" s="293">
        <f t="shared" si="31"/>
        <v>0</v>
      </c>
    </row>
    <row r="1226" spans="1:5">
      <c r="A1226" s="243">
        <v>2220118</v>
      </c>
      <c r="B1226" s="243" t="s">
        <v>1017</v>
      </c>
      <c r="C1226" s="244">
        <v>0</v>
      </c>
      <c r="D1226" s="244"/>
      <c r="E1226" s="293">
        <f t="shared" si="31"/>
        <v>0</v>
      </c>
    </row>
    <row r="1227" spans="1:5">
      <c r="A1227" s="243">
        <v>2220119</v>
      </c>
      <c r="B1227" s="243" t="s">
        <v>1018</v>
      </c>
      <c r="C1227" s="244">
        <v>0</v>
      </c>
      <c r="D1227" s="244"/>
      <c r="E1227" s="293">
        <f t="shared" si="31"/>
        <v>0</v>
      </c>
    </row>
    <row r="1228" spans="1:5">
      <c r="A1228" s="243">
        <v>2220120</v>
      </c>
      <c r="B1228" s="243" t="s">
        <v>1019</v>
      </c>
      <c r="C1228" s="244">
        <v>0</v>
      </c>
      <c r="D1228" s="244"/>
      <c r="E1228" s="293">
        <f t="shared" si="31"/>
        <v>0</v>
      </c>
    </row>
    <row r="1229" spans="1:5">
      <c r="A1229" s="243">
        <v>2220121</v>
      </c>
      <c r="B1229" s="243" t="s">
        <v>1020</v>
      </c>
      <c r="C1229" s="244">
        <v>0</v>
      </c>
      <c r="D1229" s="244"/>
      <c r="E1229" s="293">
        <f t="shared" si="31"/>
        <v>0</v>
      </c>
    </row>
    <row r="1230" spans="1:5">
      <c r="A1230" s="243">
        <v>2220150</v>
      </c>
      <c r="B1230" s="243" t="s">
        <v>86</v>
      </c>
      <c r="C1230" s="244">
        <v>0</v>
      </c>
      <c r="D1230" s="244"/>
      <c r="E1230" s="293">
        <f t="shared" si="31"/>
        <v>0</v>
      </c>
    </row>
    <row r="1231" spans="1:5">
      <c r="A1231" s="243">
        <v>2220199</v>
      </c>
      <c r="B1231" s="243" t="s">
        <v>1021</v>
      </c>
      <c r="C1231" s="244">
        <v>43</v>
      </c>
      <c r="D1231" s="244">
        <v>11</v>
      </c>
      <c r="E1231" s="293">
        <f t="shared" si="31"/>
        <v>0.255813953488372</v>
      </c>
    </row>
    <row r="1232" spans="1:5">
      <c r="A1232" s="241">
        <v>22203</v>
      </c>
      <c r="B1232" s="241" t="s">
        <v>1022</v>
      </c>
      <c r="C1232" s="242">
        <f>SUM(C1233:C1237)</f>
        <v>0</v>
      </c>
      <c r="D1232" s="242">
        <f>SUM(D1233:D1237)</f>
        <v>0</v>
      </c>
      <c r="E1232" s="292">
        <f t="shared" si="31"/>
        <v>0</v>
      </c>
    </row>
    <row r="1233" spans="1:5">
      <c r="A1233" s="243">
        <v>2220301</v>
      </c>
      <c r="B1233" s="243" t="s">
        <v>1023</v>
      </c>
      <c r="C1233" s="244">
        <v>0</v>
      </c>
      <c r="D1233" s="244"/>
      <c r="E1233" s="293">
        <f t="shared" si="31"/>
        <v>0</v>
      </c>
    </row>
    <row r="1234" spans="1:5">
      <c r="A1234" s="243">
        <v>2220303</v>
      </c>
      <c r="B1234" s="243" t="s">
        <v>1024</v>
      </c>
      <c r="C1234" s="244">
        <v>0</v>
      </c>
      <c r="D1234" s="244"/>
      <c r="E1234" s="293">
        <f t="shared" si="31"/>
        <v>0</v>
      </c>
    </row>
    <row r="1235" spans="1:5">
      <c r="A1235" s="243">
        <v>2220304</v>
      </c>
      <c r="B1235" s="243" t="s">
        <v>1025</v>
      </c>
      <c r="C1235" s="244">
        <v>0</v>
      </c>
      <c r="D1235" s="244"/>
      <c r="E1235" s="293">
        <f t="shared" si="31"/>
        <v>0</v>
      </c>
    </row>
    <row r="1236" spans="1:5">
      <c r="A1236" s="243">
        <v>2220305</v>
      </c>
      <c r="B1236" s="243" t="s">
        <v>1026</v>
      </c>
      <c r="C1236" s="244">
        <v>0</v>
      </c>
      <c r="D1236" s="244"/>
      <c r="E1236" s="293">
        <f t="shared" si="31"/>
        <v>0</v>
      </c>
    </row>
    <row r="1237" spans="1:5">
      <c r="A1237" s="243">
        <v>2220399</v>
      </c>
      <c r="B1237" s="243" t="s">
        <v>1027</v>
      </c>
      <c r="C1237" s="244">
        <v>0</v>
      </c>
      <c r="D1237" s="244"/>
      <c r="E1237" s="293">
        <f t="shared" si="31"/>
        <v>0</v>
      </c>
    </row>
    <row r="1238" spans="1:5">
      <c r="A1238" s="241">
        <v>22204</v>
      </c>
      <c r="B1238" s="241" t="s">
        <v>1028</v>
      </c>
      <c r="C1238" s="242">
        <f>SUM(C1239:C1243)</f>
        <v>0</v>
      </c>
      <c r="D1238" s="242">
        <f>SUM(D1239:D1243)</f>
        <v>205</v>
      </c>
      <c r="E1238" s="292">
        <f t="shared" si="31"/>
        <v>0</v>
      </c>
    </row>
    <row r="1239" spans="1:5">
      <c r="A1239" s="243">
        <v>2220401</v>
      </c>
      <c r="B1239" s="243" t="s">
        <v>1029</v>
      </c>
      <c r="C1239" s="244">
        <v>0</v>
      </c>
      <c r="D1239" s="244">
        <v>205</v>
      </c>
      <c r="E1239" s="293">
        <f t="shared" si="31"/>
        <v>0</v>
      </c>
    </row>
    <row r="1240" spans="1:5">
      <c r="A1240" s="243">
        <v>2220402</v>
      </c>
      <c r="B1240" s="243" t="s">
        <v>1030</v>
      </c>
      <c r="C1240" s="244">
        <v>0</v>
      </c>
      <c r="D1240" s="244"/>
      <c r="E1240" s="293">
        <f t="shared" si="31"/>
        <v>0</v>
      </c>
    </row>
    <row r="1241" spans="1:5">
      <c r="A1241" s="243">
        <v>2220403</v>
      </c>
      <c r="B1241" s="243" t="s">
        <v>1031</v>
      </c>
      <c r="C1241" s="244">
        <v>0</v>
      </c>
      <c r="D1241" s="244"/>
      <c r="E1241" s="293">
        <f t="shared" si="31"/>
        <v>0</v>
      </c>
    </row>
    <row r="1242" spans="1:5">
      <c r="A1242" s="243">
        <v>2220404</v>
      </c>
      <c r="B1242" s="243" t="s">
        <v>1032</v>
      </c>
      <c r="C1242" s="244">
        <v>0</v>
      </c>
      <c r="D1242" s="244"/>
      <c r="E1242" s="293">
        <f t="shared" si="31"/>
        <v>0</v>
      </c>
    </row>
    <row r="1243" spans="1:5">
      <c r="A1243" s="243">
        <v>2220499</v>
      </c>
      <c r="B1243" s="243" t="s">
        <v>1033</v>
      </c>
      <c r="C1243" s="244">
        <v>0</v>
      </c>
      <c r="D1243" s="244"/>
      <c r="E1243" s="293">
        <f t="shared" si="31"/>
        <v>0</v>
      </c>
    </row>
    <row r="1244" spans="1:5">
      <c r="A1244" s="241">
        <v>22205</v>
      </c>
      <c r="B1244" s="241" t="s">
        <v>1034</v>
      </c>
      <c r="C1244" s="242">
        <f>SUM(C1245:C1256)</f>
        <v>0</v>
      </c>
      <c r="D1244" s="242">
        <f>SUM(D1245:D1256)</f>
        <v>0</v>
      </c>
      <c r="E1244" s="292">
        <f t="shared" si="31"/>
        <v>0</v>
      </c>
    </row>
    <row r="1245" spans="1:5">
      <c r="A1245" s="243">
        <v>2220501</v>
      </c>
      <c r="B1245" s="243" t="s">
        <v>1035</v>
      </c>
      <c r="C1245" s="244">
        <v>0</v>
      </c>
      <c r="D1245" s="244"/>
      <c r="E1245" s="293">
        <f t="shared" si="31"/>
        <v>0</v>
      </c>
    </row>
    <row r="1246" spans="1:5">
      <c r="A1246" s="243">
        <v>2220502</v>
      </c>
      <c r="B1246" s="243" t="s">
        <v>1036</v>
      </c>
      <c r="C1246" s="244">
        <v>0</v>
      </c>
      <c r="D1246" s="244"/>
      <c r="E1246" s="293">
        <f t="shared" si="31"/>
        <v>0</v>
      </c>
    </row>
    <row r="1247" spans="1:5">
      <c r="A1247" s="243">
        <v>2220503</v>
      </c>
      <c r="B1247" s="243" t="s">
        <v>1037</v>
      </c>
      <c r="C1247" s="244">
        <v>0</v>
      </c>
      <c r="D1247" s="244"/>
      <c r="E1247" s="293">
        <f t="shared" si="31"/>
        <v>0</v>
      </c>
    </row>
    <row r="1248" spans="1:5">
      <c r="A1248" s="243">
        <v>2220504</v>
      </c>
      <c r="B1248" s="243" t="s">
        <v>1038</v>
      </c>
      <c r="C1248" s="244">
        <v>0</v>
      </c>
      <c r="D1248" s="244"/>
      <c r="E1248" s="293">
        <f t="shared" si="31"/>
        <v>0</v>
      </c>
    </row>
    <row r="1249" spans="1:5">
      <c r="A1249" s="243">
        <v>2220505</v>
      </c>
      <c r="B1249" s="243" t="s">
        <v>1039</v>
      </c>
      <c r="C1249" s="244">
        <v>0</v>
      </c>
      <c r="D1249" s="244"/>
      <c r="E1249" s="293">
        <f t="shared" si="31"/>
        <v>0</v>
      </c>
    </row>
    <row r="1250" spans="1:5">
      <c r="A1250" s="243">
        <v>2220506</v>
      </c>
      <c r="B1250" s="243" t="s">
        <v>1040</v>
      </c>
      <c r="C1250" s="244">
        <v>0</v>
      </c>
      <c r="D1250" s="244"/>
      <c r="E1250" s="293">
        <f t="shared" si="31"/>
        <v>0</v>
      </c>
    </row>
    <row r="1251" spans="1:5">
      <c r="A1251" s="243">
        <v>2220507</v>
      </c>
      <c r="B1251" s="243" t="s">
        <v>1041</v>
      </c>
      <c r="C1251" s="244">
        <v>0</v>
      </c>
      <c r="D1251" s="244"/>
      <c r="E1251" s="293">
        <f t="shared" si="31"/>
        <v>0</v>
      </c>
    </row>
    <row r="1252" spans="1:5">
      <c r="A1252" s="243">
        <v>2220508</v>
      </c>
      <c r="B1252" s="243" t="s">
        <v>1042</v>
      </c>
      <c r="C1252" s="244">
        <v>0</v>
      </c>
      <c r="D1252" s="244"/>
      <c r="E1252" s="293">
        <f t="shared" si="31"/>
        <v>0</v>
      </c>
    </row>
    <row r="1253" spans="1:5">
      <c r="A1253" s="243">
        <v>2220509</v>
      </c>
      <c r="B1253" s="243" t="s">
        <v>1043</v>
      </c>
      <c r="C1253" s="244">
        <v>0</v>
      </c>
      <c r="D1253" s="244"/>
      <c r="E1253" s="293">
        <f t="shared" si="31"/>
        <v>0</v>
      </c>
    </row>
    <row r="1254" spans="1:5">
      <c r="A1254" s="243">
        <v>2220510</v>
      </c>
      <c r="B1254" s="243" t="s">
        <v>1044</v>
      </c>
      <c r="C1254" s="244">
        <v>0</v>
      </c>
      <c r="D1254" s="244"/>
      <c r="E1254" s="293">
        <f t="shared" si="31"/>
        <v>0</v>
      </c>
    </row>
    <row r="1255" spans="1:5">
      <c r="A1255" s="243">
        <v>2220511</v>
      </c>
      <c r="B1255" s="243" t="s">
        <v>1045</v>
      </c>
      <c r="C1255" s="244">
        <v>0</v>
      </c>
      <c r="D1255" s="244"/>
      <c r="E1255" s="293">
        <f t="shared" si="31"/>
        <v>0</v>
      </c>
    </row>
    <row r="1256" spans="1:5">
      <c r="A1256" s="243">
        <v>2220599</v>
      </c>
      <c r="B1256" s="243" t="s">
        <v>1046</v>
      </c>
      <c r="C1256" s="244">
        <v>0</v>
      </c>
      <c r="D1256" s="244"/>
      <c r="E1256" s="293">
        <f t="shared" si="31"/>
        <v>0</v>
      </c>
    </row>
    <row r="1257" spans="1:5">
      <c r="A1257" s="239">
        <v>224</v>
      </c>
      <c r="B1257" s="239" t="s">
        <v>1047</v>
      </c>
      <c r="C1257" s="240">
        <f>C1258+C1270+C1276+C1282+C1290+C1303+C1307+C1311</f>
        <v>1234</v>
      </c>
      <c r="D1257" s="240">
        <f>D1258+D1270+D1276+D1282+D1290+D1303+D1307+D1311</f>
        <v>810</v>
      </c>
      <c r="E1257" s="291">
        <f>IFERROR(D1257/C1257,)</f>
        <v>0.656401944894652</v>
      </c>
    </row>
    <row r="1258" spans="1:5">
      <c r="A1258" s="241">
        <v>22401</v>
      </c>
      <c r="B1258" s="241" t="s">
        <v>1048</v>
      </c>
      <c r="C1258" s="242">
        <f>SUM(C1259:C1269)</f>
        <v>513</v>
      </c>
      <c r="D1258" s="242">
        <f>SUM(D1259:D1269)</f>
        <v>225</v>
      </c>
      <c r="E1258" s="292">
        <f t="shared" ref="E1258:E1312" si="32">IFERROR(D1258/C1258,0)</f>
        <v>0.43859649122807</v>
      </c>
    </row>
    <row r="1259" spans="1:5">
      <c r="A1259" s="243">
        <v>2240101</v>
      </c>
      <c r="B1259" s="243" t="s">
        <v>77</v>
      </c>
      <c r="C1259" s="244">
        <v>310</v>
      </c>
      <c r="D1259" s="244">
        <v>215</v>
      </c>
      <c r="E1259" s="293">
        <f t="shared" si="32"/>
        <v>0.693548387096774</v>
      </c>
    </row>
    <row r="1260" spans="1:5">
      <c r="A1260" s="243">
        <v>2240102</v>
      </c>
      <c r="B1260" s="243" t="s">
        <v>78</v>
      </c>
      <c r="C1260" s="244">
        <v>109</v>
      </c>
      <c r="D1260" s="244">
        <v>10</v>
      </c>
      <c r="E1260" s="293">
        <f t="shared" si="32"/>
        <v>0.0917431192660551</v>
      </c>
    </row>
    <row r="1261" spans="1:5">
      <c r="A1261" s="243">
        <v>2240103</v>
      </c>
      <c r="B1261" s="243" t="s">
        <v>79</v>
      </c>
      <c r="C1261" s="244">
        <v>0</v>
      </c>
      <c r="D1261" s="244"/>
      <c r="E1261" s="293">
        <f t="shared" si="32"/>
        <v>0</v>
      </c>
    </row>
    <row r="1262" spans="1:5">
      <c r="A1262" s="243">
        <v>2240104</v>
      </c>
      <c r="B1262" s="243" t="s">
        <v>1049</v>
      </c>
      <c r="C1262" s="244">
        <v>0</v>
      </c>
      <c r="D1262" s="244"/>
      <c r="E1262" s="293">
        <f t="shared" si="32"/>
        <v>0</v>
      </c>
    </row>
    <row r="1263" spans="1:5">
      <c r="A1263" s="243">
        <v>2240105</v>
      </c>
      <c r="B1263" s="243" t="s">
        <v>1050</v>
      </c>
      <c r="C1263" s="244">
        <v>0</v>
      </c>
      <c r="D1263" s="244"/>
      <c r="E1263" s="293">
        <f t="shared" si="32"/>
        <v>0</v>
      </c>
    </row>
    <row r="1264" spans="1:5">
      <c r="A1264" s="243">
        <v>2240106</v>
      </c>
      <c r="B1264" s="243" t="s">
        <v>1051</v>
      </c>
      <c r="C1264" s="244">
        <v>0</v>
      </c>
      <c r="D1264" s="244"/>
      <c r="E1264" s="293">
        <f t="shared" si="32"/>
        <v>0</v>
      </c>
    </row>
    <row r="1265" spans="1:5">
      <c r="A1265" s="243">
        <v>2240107</v>
      </c>
      <c r="B1265" s="243" t="s">
        <v>1052</v>
      </c>
      <c r="C1265" s="244">
        <v>45</v>
      </c>
      <c r="D1265" s="244"/>
      <c r="E1265" s="293">
        <f t="shared" si="32"/>
        <v>0</v>
      </c>
    </row>
    <row r="1266" spans="1:5">
      <c r="A1266" s="243">
        <v>2240108</v>
      </c>
      <c r="B1266" s="243" t="s">
        <v>1053</v>
      </c>
      <c r="C1266" s="244">
        <v>0</v>
      </c>
      <c r="D1266" s="244"/>
      <c r="E1266" s="293">
        <f t="shared" si="32"/>
        <v>0</v>
      </c>
    </row>
    <row r="1267" spans="1:5">
      <c r="A1267" s="243">
        <v>2240109</v>
      </c>
      <c r="B1267" s="243" t="s">
        <v>1054</v>
      </c>
      <c r="C1267" s="244">
        <v>0</v>
      </c>
      <c r="D1267" s="244"/>
      <c r="E1267" s="293">
        <f t="shared" si="32"/>
        <v>0</v>
      </c>
    </row>
    <row r="1268" spans="1:5">
      <c r="A1268" s="243">
        <v>2240150</v>
      </c>
      <c r="B1268" s="243" t="s">
        <v>86</v>
      </c>
      <c r="C1268" s="244">
        <v>0</v>
      </c>
      <c r="D1268" s="244"/>
      <c r="E1268" s="293">
        <f t="shared" si="32"/>
        <v>0</v>
      </c>
    </row>
    <row r="1269" spans="1:5">
      <c r="A1269" s="243">
        <v>2240199</v>
      </c>
      <c r="B1269" s="243" t="s">
        <v>1055</v>
      </c>
      <c r="C1269" s="244">
        <v>49</v>
      </c>
      <c r="D1269" s="244"/>
      <c r="E1269" s="293">
        <f t="shared" si="32"/>
        <v>0</v>
      </c>
    </row>
    <row r="1270" spans="1:5">
      <c r="A1270" s="241">
        <v>22402</v>
      </c>
      <c r="B1270" s="241" t="s">
        <v>1056</v>
      </c>
      <c r="C1270" s="242">
        <f>SUM(C1271:C1275)</f>
        <v>411</v>
      </c>
      <c r="D1270" s="242">
        <f>SUM(D1271:D1275)</f>
        <v>378</v>
      </c>
      <c r="E1270" s="292">
        <f t="shared" si="32"/>
        <v>0.91970802919708</v>
      </c>
    </row>
    <row r="1271" spans="1:5">
      <c r="A1271" s="243">
        <v>2240201</v>
      </c>
      <c r="B1271" s="243" t="s">
        <v>77</v>
      </c>
      <c r="C1271" s="244">
        <v>411</v>
      </c>
      <c r="D1271" s="244"/>
      <c r="E1271" s="293">
        <f t="shared" si="32"/>
        <v>0</v>
      </c>
    </row>
    <row r="1272" spans="1:5">
      <c r="A1272" s="243">
        <v>2240202</v>
      </c>
      <c r="B1272" s="243" t="s">
        <v>78</v>
      </c>
      <c r="C1272" s="244">
        <v>0</v>
      </c>
      <c r="D1272" s="244"/>
      <c r="E1272" s="293">
        <f t="shared" si="32"/>
        <v>0</v>
      </c>
    </row>
    <row r="1273" spans="1:5">
      <c r="A1273" s="243">
        <v>2240203</v>
      </c>
      <c r="B1273" s="243" t="s">
        <v>79</v>
      </c>
      <c r="C1273" s="244">
        <v>0</v>
      </c>
      <c r="D1273" s="244"/>
      <c r="E1273" s="293">
        <f t="shared" si="32"/>
        <v>0</v>
      </c>
    </row>
    <row r="1274" spans="1:5">
      <c r="A1274" s="243">
        <v>2240204</v>
      </c>
      <c r="B1274" s="243" t="s">
        <v>1057</v>
      </c>
      <c r="C1274" s="244">
        <v>0</v>
      </c>
      <c r="D1274" s="244">
        <v>378</v>
      </c>
      <c r="E1274" s="293">
        <f t="shared" si="32"/>
        <v>0</v>
      </c>
    </row>
    <row r="1275" spans="1:5">
      <c r="A1275" s="243">
        <v>2240299</v>
      </c>
      <c r="B1275" s="243" t="s">
        <v>1058</v>
      </c>
      <c r="C1275" s="244">
        <v>0</v>
      </c>
      <c r="D1275" s="244"/>
      <c r="E1275" s="293">
        <f t="shared" si="32"/>
        <v>0</v>
      </c>
    </row>
    <row r="1276" spans="1:5">
      <c r="A1276" s="241">
        <v>22403</v>
      </c>
      <c r="B1276" s="241" t="s">
        <v>1059</v>
      </c>
      <c r="C1276" s="242">
        <f>SUM(C1277:C1281)</f>
        <v>0</v>
      </c>
      <c r="D1276" s="242">
        <f>SUM(D1277:D1281)</f>
        <v>0</v>
      </c>
      <c r="E1276" s="292">
        <f t="shared" si="32"/>
        <v>0</v>
      </c>
    </row>
    <row r="1277" spans="1:5">
      <c r="A1277" s="243">
        <v>2240301</v>
      </c>
      <c r="B1277" s="243" t="s">
        <v>77</v>
      </c>
      <c r="C1277" s="244">
        <v>0</v>
      </c>
      <c r="D1277" s="244"/>
      <c r="E1277" s="293">
        <f t="shared" si="32"/>
        <v>0</v>
      </c>
    </row>
    <row r="1278" spans="1:5">
      <c r="A1278" s="243">
        <v>2240302</v>
      </c>
      <c r="B1278" s="243" t="s">
        <v>78</v>
      </c>
      <c r="C1278" s="244">
        <v>0</v>
      </c>
      <c r="D1278" s="244"/>
      <c r="E1278" s="293">
        <f t="shared" si="32"/>
        <v>0</v>
      </c>
    </row>
    <row r="1279" spans="1:5">
      <c r="A1279" s="243">
        <v>2240303</v>
      </c>
      <c r="B1279" s="243" t="s">
        <v>79</v>
      </c>
      <c r="C1279" s="244">
        <v>0</v>
      </c>
      <c r="D1279" s="244"/>
      <c r="E1279" s="293">
        <f t="shared" si="32"/>
        <v>0</v>
      </c>
    </row>
    <row r="1280" spans="1:5">
      <c r="A1280" s="243">
        <v>2240304</v>
      </c>
      <c r="B1280" s="243" t="s">
        <v>1060</v>
      </c>
      <c r="C1280" s="244">
        <v>0</v>
      </c>
      <c r="D1280" s="244"/>
      <c r="E1280" s="293">
        <f t="shared" si="32"/>
        <v>0</v>
      </c>
    </row>
    <row r="1281" spans="1:5">
      <c r="A1281" s="243">
        <v>2240399</v>
      </c>
      <c r="B1281" s="243" t="s">
        <v>1061</v>
      </c>
      <c r="C1281" s="244">
        <v>0</v>
      </c>
      <c r="D1281" s="244"/>
      <c r="E1281" s="293">
        <f t="shared" si="32"/>
        <v>0</v>
      </c>
    </row>
    <row r="1282" spans="1:5">
      <c r="A1282" s="241">
        <v>22404</v>
      </c>
      <c r="B1282" s="241" t="s">
        <v>1062</v>
      </c>
      <c r="C1282" s="242">
        <f>SUM(C1283:C1289)</f>
        <v>0</v>
      </c>
      <c r="D1282" s="242">
        <f>SUM(D1283:D1289)</f>
        <v>0</v>
      </c>
      <c r="E1282" s="292">
        <f t="shared" si="32"/>
        <v>0</v>
      </c>
    </row>
    <row r="1283" spans="1:5">
      <c r="A1283" s="243">
        <v>2240401</v>
      </c>
      <c r="B1283" s="243" t="s">
        <v>77</v>
      </c>
      <c r="C1283" s="244">
        <v>0</v>
      </c>
      <c r="D1283" s="244"/>
      <c r="E1283" s="293">
        <f t="shared" si="32"/>
        <v>0</v>
      </c>
    </row>
    <row r="1284" spans="1:5">
      <c r="A1284" s="243">
        <v>2240402</v>
      </c>
      <c r="B1284" s="243" t="s">
        <v>78</v>
      </c>
      <c r="C1284" s="244">
        <v>0</v>
      </c>
      <c r="D1284" s="244"/>
      <c r="E1284" s="293">
        <f t="shared" si="32"/>
        <v>0</v>
      </c>
    </row>
    <row r="1285" spans="1:5">
      <c r="A1285" s="243">
        <v>2240403</v>
      </c>
      <c r="B1285" s="243" t="s">
        <v>79</v>
      </c>
      <c r="C1285" s="244">
        <v>0</v>
      </c>
      <c r="D1285" s="244"/>
      <c r="E1285" s="293">
        <f t="shared" si="32"/>
        <v>0</v>
      </c>
    </row>
    <row r="1286" spans="1:5">
      <c r="A1286" s="243">
        <v>2240404</v>
      </c>
      <c r="B1286" s="243" t="s">
        <v>1063</v>
      </c>
      <c r="C1286" s="244">
        <v>0</v>
      </c>
      <c r="D1286" s="244"/>
      <c r="E1286" s="293">
        <f t="shared" si="32"/>
        <v>0</v>
      </c>
    </row>
    <row r="1287" spans="1:5">
      <c r="A1287" s="243">
        <v>2240405</v>
      </c>
      <c r="B1287" s="243" t="s">
        <v>1064</v>
      </c>
      <c r="C1287" s="244">
        <v>0</v>
      </c>
      <c r="D1287" s="244"/>
      <c r="E1287" s="293">
        <f t="shared" si="32"/>
        <v>0</v>
      </c>
    </row>
    <row r="1288" spans="1:5">
      <c r="A1288" s="243">
        <v>2240450</v>
      </c>
      <c r="B1288" s="243" t="s">
        <v>86</v>
      </c>
      <c r="C1288" s="244">
        <v>0</v>
      </c>
      <c r="D1288" s="244"/>
      <c r="E1288" s="293">
        <f t="shared" si="32"/>
        <v>0</v>
      </c>
    </row>
    <row r="1289" spans="1:5">
      <c r="A1289" s="243">
        <v>2240499</v>
      </c>
      <c r="B1289" s="243" t="s">
        <v>1065</v>
      </c>
      <c r="C1289" s="244">
        <v>0</v>
      </c>
      <c r="D1289" s="244"/>
      <c r="E1289" s="293">
        <f t="shared" si="32"/>
        <v>0</v>
      </c>
    </row>
    <row r="1290" spans="1:5">
      <c r="A1290" s="241">
        <v>22405</v>
      </c>
      <c r="B1290" s="241" t="s">
        <v>1066</v>
      </c>
      <c r="C1290" s="242">
        <f>SUM(C1291:C1302)</f>
        <v>0</v>
      </c>
      <c r="D1290" s="242">
        <f>SUM(D1291:D1302)</f>
        <v>0</v>
      </c>
      <c r="E1290" s="292">
        <f t="shared" si="32"/>
        <v>0</v>
      </c>
    </row>
    <row r="1291" spans="1:5">
      <c r="A1291" s="243">
        <v>2240501</v>
      </c>
      <c r="B1291" s="243" t="s">
        <v>77</v>
      </c>
      <c r="C1291" s="244">
        <v>0</v>
      </c>
      <c r="D1291" s="244"/>
      <c r="E1291" s="293">
        <f t="shared" si="32"/>
        <v>0</v>
      </c>
    </row>
    <row r="1292" spans="1:5">
      <c r="A1292" s="243">
        <v>2240502</v>
      </c>
      <c r="B1292" s="243" t="s">
        <v>78</v>
      </c>
      <c r="C1292" s="244">
        <v>0</v>
      </c>
      <c r="D1292" s="244"/>
      <c r="E1292" s="293">
        <f t="shared" si="32"/>
        <v>0</v>
      </c>
    </row>
    <row r="1293" spans="1:5">
      <c r="A1293" s="243">
        <v>2240503</v>
      </c>
      <c r="B1293" s="243" t="s">
        <v>79</v>
      </c>
      <c r="C1293" s="244">
        <v>0</v>
      </c>
      <c r="D1293" s="244"/>
      <c r="E1293" s="293">
        <f t="shared" si="32"/>
        <v>0</v>
      </c>
    </row>
    <row r="1294" spans="1:5">
      <c r="A1294" s="243">
        <v>2240504</v>
      </c>
      <c r="B1294" s="243" t="s">
        <v>1067</v>
      </c>
      <c r="C1294" s="244">
        <v>0</v>
      </c>
      <c r="D1294" s="244"/>
      <c r="E1294" s="293">
        <f t="shared" si="32"/>
        <v>0</v>
      </c>
    </row>
    <row r="1295" spans="1:5">
      <c r="A1295" s="243">
        <v>2240505</v>
      </c>
      <c r="B1295" s="243" t="s">
        <v>1068</v>
      </c>
      <c r="C1295" s="244">
        <v>0</v>
      </c>
      <c r="D1295" s="244"/>
      <c r="E1295" s="293">
        <f t="shared" si="32"/>
        <v>0</v>
      </c>
    </row>
    <row r="1296" spans="1:5">
      <c r="A1296" s="243">
        <v>2240506</v>
      </c>
      <c r="B1296" s="243" t="s">
        <v>1069</v>
      </c>
      <c r="C1296" s="244">
        <v>0</v>
      </c>
      <c r="D1296" s="244"/>
      <c r="E1296" s="293">
        <f t="shared" si="32"/>
        <v>0</v>
      </c>
    </row>
    <row r="1297" spans="1:5">
      <c r="A1297" s="243">
        <v>2240507</v>
      </c>
      <c r="B1297" s="243" t="s">
        <v>1070</v>
      </c>
      <c r="C1297" s="244">
        <v>0</v>
      </c>
      <c r="D1297" s="244"/>
      <c r="E1297" s="293">
        <f t="shared" si="32"/>
        <v>0</v>
      </c>
    </row>
    <row r="1298" spans="1:5">
      <c r="A1298" s="243">
        <v>2240508</v>
      </c>
      <c r="B1298" s="243" t="s">
        <v>1071</v>
      </c>
      <c r="C1298" s="244">
        <v>0</v>
      </c>
      <c r="D1298" s="244"/>
      <c r="E1298" s="293">
        <f t="shared" si="32"/>
        <v>0</v>
      </c>
    </row>
    <row r="1299" spans="1:5">
      <c r="A1299" s="243">
        <v>2240509</v>
      </c>
      <c r="B1299" s="243" t="s">
        <v>1072</v>
      </c>
      <c r="C1299" s="244">
        <v>0</v>
      </c>
      <c r="D1299" s="244"/>
      <c r="E1299" s="293">
        <f t="shared" si="32"/>
        <v>0</v>
      </c>
    </row>
    <row r="1300" spans="1:5">
      <c r="A1300" s="243">
        <v>2240510</v>
      </c>
      <c r="B1300" s="243" t="s">
        <v>1073</v>
      </c>
      <c r="C1300" s="244">
        <v>0</v>
      </c>
      <c r="D1300" s="244"/>
      <c r="E1300" s="293">
        <f t="shared" si="32"/>
        <v>0</v>
      </c>
    </row>
    <row r="1301" spans="1:5">
      <c r="A1301" s="243">
        <v>2240550</v>
      </c>
      <c r="B1301" s="243" t="s">
        <v>1074</v>
      </c>
      <c r="C1301" s="244">
        <v>0</v>
      </c>
      <c r="D1301" s="244"/>
      <c r="E1301" s="293">
        <f t="shared" si="32"/>
        <v>0</v>
      </c>
    </row>
    <row r="1302" spans="1:5">
      <c r="A1302" s="243">
        <v>2240599</v>
      </c>
      <c r="B1302" s="243" t="s">
        <v>1075</v>
      </c>
      <c r="C1302" s="244">
        <v>0</v>
      </c>
      <c r="D1302" s="244"/>
      <c r="E1302" s="293">
        <f t="shared" si="32"/>
        <v>0</v>
      </c>
    </row>
    <row r="1303" spans="1:5">
      <c r="A1303" s="241">
        <v>22406</v>
      </c>
      <c r="B1303" s="241" t="s">
        <v>1076</v>
      </c>
      <c r="C1303" s="242">
        <f>SUM(C1304:C1306)</f>
        <v>0</v>
      </c>
      <c r="D1303" s="242">
        <f>SUM(D1304:D1306)</f>
        <v>0</v>
      </c>
      <c r="E1303" s="292">
        <f t="shared" si="32"/>
        <v>0</v>
      </c>
    </row>
    <row r="1304" spans="1:5">
      <c r="A1304" s="243">
        <v>2240601</v>
      </c>
      <c r="B1304" s="243" t="s">
        <v>1077</v>
      </c>
      <c r="C1304" s="244">
        <v>0</v>
      </c>
      <c r="D1304" s="244"/>
      <c r="E1304" s="293">
        <f t="shared" si="32"/>
        <v>0</v>
      </c>
    </row>
    <row r="1305" spans="1:5">
      <c r="A1305" s="243">
        <v>2240602</v>
      </c>
      <c r="B1305" s="243" t="s">
        <v>1078</v>
      </c>
      <c r="C1305" s="244">
        <v>0</v>
      </c>
      <c r="D1305" s="244"/>
      <c r="E1305" s="293">
        <f t="shared" si="32"/>
        <v>0</v>
      </c>
    </row>
    <row r="1306" spans="1:5">
      <c r="A1306" s="243">
        <v>2240699</v>
      </c>
      <c r="B1306" s="243" t="s">
        <v>1079</v>
      </c>
      <c r="C1306" s="244">
        <v>0</v>
      </c>
      <c r="D1306" s="244"/>
      <c r="E1306" s="293">
        <f t="shared" si="32"/>
        <v>0</v>
      </c>
    </row>
    <row r="1307" spans="1:5">
      <c r="A1307" s="241">
        <v>22407</v>
      </c>
      <c r="B1307" s="241" t="s">
        <v>1080</v>
      </c>
      <c r="C1307" s="242">
        <f>SUM(C1308:C1310)</f>
        <v>260</v>
      </c>
      <c r="D1307" s="242">
        <f>SUM(D1308:D1310)</f>
        <v>7</v>
      </c>
      <c r="E1307" s="292">
        <f t="shared" si="32"/>
        <v>0.0269230769230769</v>
      </c>
    </row>
    <row r="1308" spans="1:5">
      <c r="A1308" s="243">
        <v>2240703</v>
      </c>
      <c r="B1308" s="243" t="s">
        <v>1081</v>
      </c>
      <c r="C1308" s="244">
        <v>260</v>
      </c>
      <c r="D1308" s="244">
        <v>7</v>
      </c>
      <c r="E1308" s="293">
        <f t="shared" si="32"/>
        <v>0.0269230769230769</v>
      </c>
    </row>
    <row r="1309" spans="1:5">
      <c r="A1309" s="243">
        <v>2240704</v>
      </c>
      <c r="B1309" s="243" t="s">
        <v>1082</v>
      </c>
      <c r="C1309" s="244">
        <v>0</v>
      </c>
      <c r="D1309" s="244"/>
      <c r="E1309" s="293">
        <f t="shared" si="32"/>
        <v>0</v>
      </c>
    </row>
    <row r="1310" spans="1:5">
      <c r="A1310" s="243">
        <v>2240799</v>
      </c>
      <c r="B1310" s="243" t="s">
        <v>1083</v>
      </c>
      <c r="C1310" s="244">
        <v>0</v>
      </c>
      <c r="D1310" s="244"/>
      <c r="E1310" s="293">
        <f t="shared" si="32"/>
        <v>0</v>
      </c>
    </row>
    <row r="1311" spans="1:5">
      <c r="A1311" s="241">
        <v>22499</v>
      </c>
      <c r="B1311" s="241" t="s">
        <v>1084</v>
      </c>
      <c r="C1311" s="242">
        <f>SUM(C1312)</f>
        <v>50</v>
      </c>
      <c r="D1311" s="242">
        <f>SUM(D1312)</f>
        <v>200</v>
      </c>
      <c r="E1311" s="292">
        <f t="shared" si="32"/>
        <v>4</v>
      </c>
    </row>
    <row r="1312" spans="1:5">
      <c r="A1312" s="243">
        <v>2249999</v>
      </c>
      <c r="B1312" s="243" t="s">
        <v>1085</v>
      </c>
      <c r="C1312" s="244">
        <v>50</v>
      </c>
      <c r="D1312" s="244">
        <v>200</v>
      </c>
      <c r="E1312" s="293">
        <f t="shared" si="32"/>
        <v>4</v>
      </c>
    </row>
    <row r="1313" spans="1:5">
      <c r="A1313" s="239">
        <v>227</v>
      </c>
      <c r="B1313" s="239" t="s">
        <v>1086</v>
      </c>
      <c r="C1313" s="240"/>
      <c r="D1313" s="240">
        <f>D1314</f>
        <v>1000</v>
      </c>
      <c r="E1313" s="291">
        <f>IFERROR(D1313/C1313,)</f>
        <v>0</v>
      </c>
    </row>
    <row r="1314" spans="1:5">
      <c r="A1314" s="241">
        <v>22799</v>
      </c>
      <c r="B1314" s="241" t="s">
        <v>1087</v>
      </c>
      <c r="C1314" s="242"/>
      <c r="D1314" s="242">
        <f>SUM(D1315)</f>
        <v>1000</v>
      </c>
      <c r="E1314" s="292">
        <f t="shared" ref="E1314:E1318" si="33">IFERROR(D1314/C1314,0)</f>
        <v>0</v>
      </c>
    </row>
    <row r="1315" spans="1:5">
      <c r="A1315" s="243">
        <v>2279999</v>
      </c>
      <c r="B1315" s="243" t="s">
        <v>1088</v>
      </c>
      <c r="C1315" s="244"/>
      <c r="D1315" s="244">
        <v>1000</v>
      </c>
      <c r="E1315" s="293">
        <f t="shared" si="33"/>
        <v>0</v>
      </c>
    </row>
    <row r="1316" spans="1:5">
      <c r="A1316" s="239">
        <v>229</v>
      </c>
      <c r="B1316" s="239" t="s">
        <v>1089</v>
      </c>
      <c r="C1316" s="240">
        <f>C1317</f>
        <v>396</v>
      </c>
      <c r="D1316" s="240">
        <f>D1317</f>
        <v>906</v>
      </c>
      <c r="E1316" s="291">
        <f>IFERROR(D1316/C1316,)</f>
        <v>2.28787878787879</v>
      </c>
    </row>
    <row r="1317" spans="1:5">
      <c r="A1317" s="241">
        <v>22999</v>
      </c>
      <c r="B1317" s="241" t="s">
        <v>1090</v>
      </c>
      <c r="C1317" s="242">
        <f>SUM(C1318)</f>
        <v>396</v>
      </c>
      <c r="D1317" s="242">
        <f>SUM(D1318)</f>
        <v>906</v>
      </c>
      <c r="E1317" s="292">
        <f t="shared" si="33"/>
        <v>2.28787878787879</v>
      </c>
    </row>
    <row r="1318" spans="1:5">
      <c r="A1318" s="243">
        <v>2299999</v>
      </c>
      <c r="B1318" s="243" t="s">
        <v>1091</v>
      </c>
      <c r="C1318" s="244">
        <v>396</v>
      </c>
      <c r="D1318" s="244">
        <v>906</v>
      </c>
      <c r="E1318" s="293">
        <f t="shared" si="33"/>
        <v>2.28787878787879</v>
      </c>
    </row>
    <row r="1319" spans="1:5">
      <c r="A1319" s="239">
        <v>232</v>
      </c>
      <c r="B1319" s="239" t="s">
        <v>1092</v>
      </c>
      <c r="C1319" s="240">
        <f>C1320+C1321+C1322</f>
        <v>6101</v>
      </c>
      <c r="D1319" s="240">
        <f>D1320+D1321+D1322</f>
        <v>6238</v>
      </c>
      <c r="E1319" s="291">
        <f>IFERROR(D1319/C1319,)</f>
        <v>1.02245533519095</v>
      </c>
    </row>
    <row r="1320" spans="1:5">
      <c r="A1320" s="241">
        <v>23201</v>
      </c>
      <c r="B1320" s="241" t="s">
        <v>1093</v>
      </c>
      <c r="C1320" s="242">
        <v>0</v>
      </c>
      <c r="D1320" s="242">
        <v>0</v>
      </c>
      <c r="E1320" s="292">
        <f t="shared" ref="E1320:E1326" si="34">IFERROR(D1320/C1320,0)</f>
        <v>0</v>
      </c>
    </row>
    <row r="1321" spans="1:5">
      <c r="A1321" s="241">
        <v>23202</v>
      </c>
      <c r="B1321" s="241" t="s">
        <v>1094</v>
      </c>
      <c r="C1321" s="242">
        <v>0</v>
      </c>
      <c r="D1321" s="242">
        <v>0</v>
      </c>
      <c r="E1321" s="292">
        <f t="shared" si="34"/>
        <v>0</v>
      </c>
    </row>
    <row r="1322" spans="1:5">
      <c r="A1322" s="241">
        <v>23203</v>
      </c>
      <c r="B1322" s="241" t="s">
        <v>1095</v>
      </c>
      <c r="C1322" s="242">
        <f>SUM(C1323:C1326)</f>
        <v>6101</v>
      </c>
      <c r="D1322" s="242">
        <f>SUM(D1323:D1326)</f>
        <v>6238</v>
      </c>
      <c r="E1322" s="292">
        <f t="shared" si="34"/>
        <v>1.02245533519095</v>
      </c>
    </row>
    <row r="1323" spans="1:5">
      <c r="A1323" s="243">
        <v>2320301</v>
      </c>
      <c r="B1323" s="243" t="s">
        <v>1096</v>
      </c>
      <c r="C1323" s="244">
        <v>5707</v>
      </c>
      <c r="D1323" s="244">
        <v>5533</v>
      </c>
      <c r="E1323" s="293">
        <f t="shared" si="34"/>
        <v>0.969511126686525</v>
      </c>
    </row>
    <row r="1324" spans="1:5">
      <c r="A1324" s="243">
        <v>2320302</v>
      </c>
      <c r="B1324" s="243" t="s">
        <v>1097</v>
      </c>
      <c r="C1324" s="244">
        <v>0</v>
      </c>
      <c r="D1324" s="244"/>
      <c r="E1324" s="293">
        <f t="shared" si="34"/>
        <v>0</v>
      </c>
    </row>
    <row r="1325" spans="1:5">
      <c r="A1325" s="243">
        <v>2320303</v>
      </c>
      <c r="B1325" s="243" t="s">
        <v>1098</v>
      </c>
      <c r="C1325" s="244">
        <v>0</v>
      </c>
      <c r="D1325" s="244"/>
      <c r="E1325" s="293">
        <f t="shared" si="34"/>
        <v>0</v>
      </c>
    </row>
    <row r="1326" spans="1:5">
      <c r="A1326" s="243">
        <v>2320399</v>
      </c>
      <c r="B1326" s="243" t="s">
        <v>1099</v>
      </c>
      <c r="C1326" s="244">
        <v>394</v>
      </c>
      <c r="D1326" s="244">
        <v>705</v>
      </c>
      <c r="E1326" s="293">
        <f t="shared" si="34"/>
        <v>1.78934010152284</v>
      </c>
    </row>
    <row r="1327" spans="1:5">
      <c r="A1327" s="239">
        <v>233</v>
      </c>
      <c r="B1327" s="239" t="s">
        <v>1100</v>
      </c>
      <c r="C1327" s="240">
        <f>C1328+C1329+C1330</f>
        <v>0</v>
      </c>
      <c r="D1327" s="240">
        <f>D1328+D1329+D1330</f>
        <v>0</v>
      </c>
      <c r="E1327" s="291">
        <f>IFERROR(D1327/C1327,)</f>
        <v>0</v>
      </c>
    </row>
    <row r="1328" spans="1:5">
      <c r="A1328" s="241">
        <v>23301</v>
      </c>
      <c r="B1328" s="241" t="s">
        <v>1101</v>
      </c>
      <c r="C1328" s="242">
        <v>0</v>
      </c>
      <c r="D1328" s="242">
        <v>0</v>
      </c>
      <c r="E1328" s="292">
        <f t="shared" ref="E1328:E1330" si="35">IFERROR(D1328/C1328,0)</f>
        <v>0</v>
      </c>
    </row>
    <row r="1329" spans="1:5">
      <c r="A1329" s="241">
        <v>23302</v>
      </c>
      <c r="B1329" s="241" t="s">
        <v>1102</v>
      </c>
      <c r="C1329" s="242">
        <v>0</v>
      </c>
      <c r="D1329" s="242">
        <v>0</v>
      </c>
      <c r="E1329" s="292">
        <f t="shared" si="35"/>
        <v>0</v>
      </c>
    </row>
    <row r="1330" spans="1:5">
      <c r="A1330" s="241">
        <v>23303</v>
      </c>
      <c r="B1330" s="241" t="s">
        <v>1103</v>
      </c>
      <c r="C1330" s="242">
        <v>0</v>
      </c>
      <c r="D1330" s="242">
        <v>0</v>
      </c>
      <c r="E1330" s="292">
        <f t="shared" si="35"/>
        <v>0</v>
      </c>
    </row>
    <row r="1331" spans="1:5">
      <c r="A1331" s="294" t="s">
        <v>1108</v>
      </c>
      <c r="B1331" s="295"/>
      <c r="C1331" s="240">
        <f>C1327+C1319+C1316+C1313+C1257+C1213+C1193+C1148+C1108+C1138+C1088+C1024+C960+C849+C826+C747+C675+C549+C492+C436+C384+C294+C275+C235+C6</f>
        <v>63804</v>
      </c>
      <c r="D1331" s="240">
        <f>D1327+D1319+D1316+D1313+D1257+D1213+D1193+D1148+D1108+D1138+D1088+D1024+D960+D849+D826+D747+D675+D549+D492+D436+D384+D294+D275+D235+D6</f>
        <v>66200</v>
      </c>
      <c r="E1331" s="291"/>
    </row>
  </sheetData>
  <autoFilter ref="A5:F1331">
    <extLst/>
  </autoFilter>
  <mergeCells count="3">
    <mergeCell ref="A2:E2"/>
    <mergeCell ref="A3:E3"/>
    <mergeCell ref="A1331:B133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E17" sqref="E17"/>
    </sheetView>
  </sheetViews>
  <sheetFormatPr defaultColWidth="9" defaultRowHeight="15" outlineLevelCol="1"/>
  <cols>
    <col min="1" max="1" width="40.125" customWidth="1"/>
    <col min="2" max="2" width="34" style="279" customWidth="1"/>
  </cols>
  <sheetData>
    <row r="1" ht="25.9" customHeight="1" spans="1:1">
      <c r="A1" s="278" t="s">
        <v>1109</v>
      </c>
    </row>
    <row r="2" ht="37.9" customHeight="1" spans="1:2">
      <c r="A2" s="280" t="s">
        <v>1110</v>
      </c>
      <c r="B2" s="280"/>
    </row>
    <row r="3" ht="21" customHeight="1" spans="1:2">
      <c r="A3" s="178"/>
      <c r="B3" s="281" t="s">
        <v>1107</v>
      </c>
    </row>
    <row r="4" s="278" customFormat="1" ht="23.1" customHeight="1" spans="1:2">
      <c r="A4" s="282" t="s">
        <v>37</v>
      </c>
      <c r="B4" s="283" t="s">
        <v>39</v>
      </c>
    </row>
    <row r="5" ht="23.1" customHeight="1" spans="1:2">
      <c r="A5" s="196" t="s">
        <v>1111</v>
      </c>
      <c r="B5" s="284">
        <v>11463</v>
      </c>
    </row>
    <row r="6" ht="23.1" customHeight="1" spans="1:2">
      <c r="A6" s="196" t="s">
        <v>1112</v>
      </c>
      <c r="B6" s="285"/>
    </row>
    <row r="7" ht="23.1" customHeight="1" spans="1:2">
      <c r="A7" s="196" t="s">
        <v>1113</v>
      </c>
      <c r="B7" s="284">
        <v>130</v>
      </c>
    </row>
    <row r="8" ht="23.1" customHeight="1" spans="1:2">
      <c r="A8" s="196" t="s">
        <v>1114</v>
      </c>
      <c r="B8" s="284">
        <v>905</v>
      </c>
    </row>
    <row r="9" ht="23.1" customHeight="1" spans="1:2">
      <c r="A9" s="196" t="s">
        <v>1115</v>
      </c>
      <c r="B9" s="284">
        <v>12135</v>
      </c>
    </row>
    <row r="10" ht="23.1" customHeight="1" spans="1:2">
      <c r="A10" s="196" t="s">
        <v>1116</v>
      </c>
      <c r="B10" s="284">
        <v>232</v>
      </c>
    </row>
    <row r="11" ht="23.1" customHeight="1" spans="1:2">
      <c r="A11" s="196" t="s">
        <v>1117</v>
      </c>
      <c r="B11" s="284">
        <v>998</v>
      </c>
    </row>
    <row r="12" ht="23.1" customHeight="1" spans="1:2">
      <c r="A12" s="196" t="s">
        <v>1118</v>
      </c>
      <c r="B12" s="284">
        <v>7221</v>
      </c>
    </row>
    <row r="13" ht="23.1" customHeight="1" spans="1:2">
      <c r="A13" s="196" t="s">
        <v>1119</v>
      </c>
      <c r="B13" s="284">
        <v>4426</v>
      </c>
    </row>
    <row r="14" ht="23.1" customHeight="1" spans="1:2">
      <c r="A14" s="196" t="s">
        <v>1120</v>
      </c>
      <c r="B14" s="284">
        <v>975</v>
      </c>
    </row>
    <row r="15" ht="23.1" customHeight="1" spans="1:2">
      <c r="A15" s="196" t="s">
        <v>1121</v>
      </c>
      <c r="B15" s="284">
        <v>5111</v>
      </c>
    </row>
    <row r="16" ht="23.1" customHeight="1" spans="1:2">
      <c r="A16" s="196" t="s">
        <v>1122</v>
      </c>
      <c r="B16" s="284">
        <v>8219</v>
      </c>
    </row>
    <row r="17" ht="23.1" customHeight="1" spans="1:2">
      <c r="A17" s="196" t="s">
        <v>1123</v>
      </c>
      <c r="B17" s="284">
        <v>1708</v>
      </c>
    </row>
    <row r="18" ht="23.1" customHeight="1" spans="1:2">
      <c r="A18" s="196" t="s">
        <v>1124</v>
      </c>
      <c r="B18" s="284">
        <v>801</v>
      </c>
    </row>
    <row r="19" ht="23.1" customHeight="1" spans="1:2">
      <c r="A19" s="196" t="s">
        <v>1125</v>
      </c>
      <c r="B19" s="284">
        <v>241</v>
      </c>
    </row>
    <row r="20" ht="23.1" customHeight="1" spans="1:2">
      <c r="A20" s="196" t="s">
        <v>1126</v>
      </c>
      <c r="B20" s="285">
        <v>0</v>
      </c>
    </row>
    <row r="21" ht="23.1" customHeight="1" spans="1:2">
      <c r="A21" s="196" t="s">
        <v>1127</v>
      </c>
      <c r="B21" s="285">
        <v>0</v>
      </c>
    </row>
    <row r="22" ht="23.1" customHeight="1" spans="1:2">
      <c r="A22" s="196" t="s">
        <v>1128</v>
      </c>
      <c r="B22" s="284">
        <v>818</v>
      </c>
    </row>
    <row r="23" ht="23.1" customHeight="1" spans="1:2">
      <c r="A23" s="196" t="s">
        <v>1129</v>
      </c>
      <c r="B23" s="284">
        <v>1164</v>
      </c>
    </row>
    <row r="24" ht="23.1" customHeight="1" spans="1:2">
      <c r="A24" s="196" t="s">
        <v>1130</v>
      </c>
      <c r="B24" s="284">
        <v>699</v>
      </c>
    </row>
    <row r="25" ht="23.1" customHeight="1" spans="1:2">
      <c r="A25" s="196" t="s">
        <v>1131</v>
      </c>
      <c r="B25" s="284">
        <v>810</v>
      </c>
    </row>
    <row r="26" ht="23.1" customHeight="1" spans="1:2">
      <c r="A26" s="196" t="s">
        <v>1132</v>
      </c>
      <c r="B26" s="284">
        <v>1000</v>
      </c>
    </row>
    <row r="27" ht="23.1" customHeight="1" spans="1:2">
      <c r="A27" s="196" t="s">
        <v>1133</v>
      </c>
      <c r="B27" s="284">
        <v>6238</v>
      </c>
    </row>
    <row r="28" ht="23.1" customHeight="1" spans="1:2">
      <c r="A28" s="196" t="s">
        <v>1134</v>
      </c>
      <c r="B28" s="285"/>
    </row>
    <row r="29" ht="23.1" customHeight="1" spans="1:2">
      <c r="A29" s="196" t="s">
        <v>1135</v>
      </c>
      <c r="B29" s="284">
        <v>906</v>
      </c>
    </row>
    <row r="30" ht="23.1" customHeight="1" spans="1:2">
      <c r="A30" s="286" t="s">
        <v>1136</v>
      </c>
      <c r="B30" s="285">
        <f>SUM(B5:B29)</f>
        <v>66200</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
  <sheetViews>
    <sheetView showGridLines="0" showZeros="0" workbookViewId="0">
      <pane ySplit="4" topLeftCell="A63" activePane="bottomLeft" state="frozen"/>
      <selection/>
      <selection pane="bottomLeft" activeCell="A53" sqref="A53:B53"/>
    </sheetView>
  </sheetViews>
  <sheetFormatPr defaultColWidth="9" defaultRowHeight="26.1" customHeight="1" outlineLevelCol="3"/>
  <cols>
    <col min="1" max="1" width="31.5" style="246" customWidth="1"/>
    <col min="2" max="2" width="18.25" style="247" customWidth="1"/>
    <col min="3" max="3" width="32.125" style="247" customWidth="1"/>
    <col min="4" max="4" width="19.25" style="247" customWidth="1"/>
    <col min="5" max="16384" width="9" style="248"/>
  </cols>
  <sheetData>
    <row r="1" customHeight="1" spans="1:1">
      <c r="A1" s="249" t="s">
        <v>1137</v>
      </c>
    </row>
    <row r="2" s="245" customFormat="1" customHeight="1" spans="1:4">
      <c r="A2" s="236" t="s">
        <v>1138</v>
      </c>
      <c r="B2" s="236"/>
      <c r="C2" s="236"/>
      <c r="D2" s="236"/>
    </row>
    <row r="3" customHeight="1" spans="1:3">
      <c r="A3" s="250"/>
      <c r="C3" s="251" t="s">
        <v>1139</v>
      </c>
    </row>
    <row r="4" customHeight="1" spans="1:4">
      <c r="A4" s="252" t="s">
        <v>1140</v>
      </c>
      <c r="B4" s="252"/>
      <c r="C4" s="252" t="s">
        <v>1141</v>
      </c>
      <c r="D4" s="252"/>
    </row>
    <row r="5" customHeight="1" spans="1:4">
      <c r="A5" s="253" t="s">
        <v>37</v>
      </c>
      <c r="B5" s="254" t="s">
        <v>39</v>
      </c>
      <c r="C5" s="255" t="s">
        <v>37</v>
      </c>
      <c r="D5" s="256" t="s">
        <v>39</v>
      </c>
    </row>
    <row r="6" customHeight="1" spans="1:4">
      <c r="A6" s="257" t="s">
        <v>1142</v>
      </c>
      <c r="B6" s="258">
        <v>43460</v>
      </c>
      <c r="C6" s="259" t="s">
        <v>1143</v>
      </c>
      <c r="D6" s="260">
        <v>113550</v>
      </c>
    </row>
    <row r="7" customHeight="1" spans="1:4">
      <c r="A7" s="261" t="s">
        <v>1144</v>
      </c>
      <c r="B7" s="258">
        <f>B8+B76+B77+B81+B82+B83+B84</f>
        <v>135288</v>
      </c>
      <c r="C7" s="262" t="s">
        <v>1145</v>
      </c>
      <c r="D7" s="260">
        <f>D8+D78+D79+D82</f>
        <v>65198</v>
      </c>
    </row>
    <row r="8" customHeight="1" spans="1:4">
      <c r="A8" s="261" t="s">
        <v>1146</v>
      </c>
      <c r="B8" s="258">
        <f>B9+B53+B16</f>
        <v>58635</v>
      </c>
      <c r="C8" s="263" t="s">
        <v>1147</v>
      </c>
      <c r="D8" s="260">
        <f>D9+D10</f>
        <v>7480</v>
      </c>
    </row>
    <row r="9" customHeight="1" spans="1:4">
      <c r="A9" s="257" t="s">
        <v>1148</v>
      </c>
      <c r="B9" s="258">
        <f>SUM(B10:B15)</f>
        <v>-409</v>
      </c>
      <c r="C9" s="263" t="s">
        <v>1149</v>
      </c>
      <c r="D9" s="260"/>
    </row>
    <row r="10" customHeight="1" spans="1:4">
      <c r="A10" s="264" t="s">
        <v>1150</v>
      </c>
      <c r="B10" s="211">
        <v>2206</v>
      </c>
      <c r="C10" s="265" t="s">
        <v>1151</v>
      </c>
      <c r="D10" s="260">
        <v>7480</v>
      </c>
    </row>
    <row r="11" customHeight="1" spans="1:4">
      <c r="A11" s="264" t="s">
        <v>1152</v>
      </c>
      <c r="B11" s="211">
        <v>365</v>
      </c>
      <c r="C11" s="266"/>
      <c r="D11" s="260"/>
    </row>
    <row r="12" customHeight="1" spans="1:4">
      <c r="A12" s="264" t="s">
        <v>1153</v>
      </c>
      <c r="B12" s="211">
        <v>-3210</v>
      </c>
      <c r="C12" s="266" t="s">
        <v>67</v>
      </c>
      <c r="D12" s="260"/>
    </row>
    <row r="13" customHeight="1" spans="1:4">
      <c r="A13" s="264" t="s">
        <v>1154</v>
      </c>
      <c r="B13" s="211"/>
      <c r="C13" s="266" t="s">
        <v>67</v>
      </c>
      <c r="D13" s="260"/>
    </row>
    <row r="14" customHeight="1" spans="1:4">
      <c r="A14" s="264" t="s">
        <v>1155</v>
      </c>
      <c r="B14" s="211"/>
      <c r="C14" s="266" t="s">
        <v>67</v>
      </c>
      <c r="D14" s="260"/>
    </row>
    <row r="15" customHeight="1" spans="1:4">
      <c r="A15" s="264" t="s">
        <v>1156</v>
      </c>
      <c r="B15" s="211">
        <v>230</v>
      </c>
      <c r="C15" s="266" t="s">
        <v>67</v>
      </c>
      <c r="D15" s="260"/>
    </row>
    <row r="16" customHeight="1" spans="1:4">
      <c r="A16" s="257" t="s">
        <v>1157</v>
      </c>
      <c r="B16" s="258">
        <f>SUM(B17:B52)</f>
        <v>49273</v>
      </c>
      <c r="C16" s="266" t="s">
        <v>67</v>
      </c>
      <c r="D16" s="260"/>
    </row>
    <row r="17" customHeight="1" spans="1:4">
      <c r="A17" s="267" t="s">
        <v>1158</v>
      </c>
      <c r="B17" s="266"/>
      <c r="C17" s="266" t="s">
        <v>67</v>
      </c>
      <c r="D17" s="260"/>
    </row>
    <row r="18" customHeight="1" spans="1:4">
      <c r="A18" s="268" t="s">
        <v>1159</v>
      </c>
      <c r="B18" s="266">
        <v>14651</v>
      </c>
      <c r="C18" s="266" t="s">
        <v>67</v>
      </c>
      <c r="D18" s="260"/>
    </row>
    <row r="19" customHeight="1" spans="1:4">
      <c r="A19" s="268" t="s">
        <v>1160</v>
      </c>
      <c r="B19" s="266">
        <v>8217</v>
      </c>
      <c r="C19" s="266" t="s">
        <v>67</v>
      </c>
      <c r="D19" s="260"/>
    </row>
    <row r="20" customHeight="1" spans="1:4">
      <c r="A20" s="268" t="s">
        <v>1161</v>
      </c>
      <c r="B20" s="266">
        <v>569</v>
      </c>
      <c r="C20" s="266" t="s">
        <v>67</v>
      </c>
      <c r="D20" s="260"/>
    </row>
    <row r="21" customHeight="1" spans="1:4">
      <c r="A21" s="219" t="s">
        <v>1162</v>
      </c>
      <c r="B21" s="211"/>
      <c r="C21" s="266" t="s">
        <v>67</v>
      </c>
      <c r="D21" s="260"/>
    </row>
    <row r="22" customHeight="1" spans="1:4">
      <c r="A22" s="219" t="s">
        <v>1163</v>
      </c>
      <c r="B22" s="211"/>
      <c r="C22" s="266" t="s">
        <v>67</v>
      </c>
      <c r="D22" s="260"/>
    </row>
    <row r="23" customHeight="1" spans="1:4">
      <c r="A23" s="219" t="s">
        <v>1164</v>
      </c>
      <c r="B23" s="211"/>
      <c r="C23" s="266"/>
      <c r="D23" s="260"/>
    </row>
    <row r="24" customHeight="1" spans="1:4">
      <c r="A24" s="219" t="s">
        <v>1165</v>
      </c>
      <c r="B24" s="211"/>
      <c r="C24" s="266"/>
      <c r="D24" s="260"/>
    </row>
    <row r="25" customHeight="1" spans="1:4">
      <c r="A25" s="268" t="s">
        <v>1166</v>
      </c>
      <c r="B25" s="266"/>
      <c r="C25" s="266" t="s">
        <v>67</v>
      </c>
      <c r="D25" s="260"/>
    </row>
    <row r="26" customHeight="1" spans="1:4">
      <c r="A26" s="268" t="s">
        <v>1167</v>
      </c>
      <c r="B26" s="266">
        <v>128</v>
      </c>
      <c r="C26" s="266" t="s">
        <v>67</v>
      </c>
      <c r="D26" s="260"/>
    </row>
    <row r="27" customHeight="1" spans="1:4">
      <c r="A27" s="268" t="s">
        <v>1168</v>
      </c>
      <c r="B27" s="266">
        <v>3080</v>
      </c>
      <c r="C27" s="266" t="s">
        <v>67</v>
      </c>
      <c r="D27" s="260"/>
    </row>
    <row r="28" customHeight="1" spans="1:4">
      <c r="A28" s="267" t="s">
        <v>1169</v>
      </c>
      <c r="B28" s="266">
        <v>569</v>
      </c>
      <c r="C28" s="266" t="s">
        <v>67</v>
      </c>
      <c r="D28" s="260"/>
    </row>
    <row r="29" customHeight="1" spans="1:4">
      <c r="A29" s="268" t="s">
        <v>1170</v>
      </c>
      <c r="B29" s="269"/>
      <c r="C29" s="269" t="s">
        <v>67</v>
      </c>
      <c r="D29" s="260"/>
    </row>
    <row r="30" customHeight="1" spans="1:4">
      <c r="A30" s="268" t="s">
        <v>1171</v>
      </c>
      <c r="B30" s="269"/>
      <c r="C30" s="269" t="s">
        <v>67</v>
      </c>
      <c r="D30" s="260"/>
    </row>
    <row r="31" customHeight="1" spans="1:4">
      <c r="A31" s="268" t="s">
        <v>1172</v>
      </c>
      <c r="B31" s="269"/>
      <c r="C31" s="269" t="s">
        <v>67</v>
      </c>
      <c r="D31" s="260"/>
    </row>
    <row r="32" customHeight="1" spans="1:4">
      <c r="A32" s="268" t="s">
        <v>1173</v>
      </c>
      <c r="B32" s="270"/>
      <c r="C32" s="270" t="s">
        <v>67</v>
      </c>
      <c r="D32" s="260"/>
    </row>
    <row r="33" customHeight="1" spans="1:4">
      <c r="A33" s="268" t="s">
        <v>1174</v>
      </c>
      <c r="B33" s="269"/>
      <c r="C33" s="269" t="s">
        <v>67</v>
      </c>
      <c r="D33" s="260"/>
    </row>
    <row r="34" customHeight="1" spans="1:4">
      <c r="A34" s="268" t="s">
        <v>1175</v>
      </c>
      <c r="B34" s="269"/>
      <c r="C34" s="269" t="s">
        <v>67</v>
      </c>
      <c r="D34" s="260"/>
    </row>
    <row r="35" customHeight="1" spans="1:4">
      <c r="A35" s="268" t="s">
        <v>1176</v>
      </c>
      <c r="B35" s="269"/>
      <c r="C35" s="269" t="s">
        <v>67</v>
      </c>
      <c r="D35" s="260"/>
    </row>
    <row r="36" customHeight="1" spans="1:4">
      <c r="A36" s="268" t="s">
        <v>1177</v>
      </c>
      <c r="B36" s="269">
        <v>1225</v>
      </c>
      <c r="C36" s="269" t="s">
        <v>67</v>
      </c>
      <c r="D36" s="260"/>
    </row>
    <row r="37" customHeight="1" spans="1:4">
      <c r="A37" s="271" t="s">
        <v>1178</v>
      </c>
      <c r="B37" s="269"/>
      <c r="C37" s="269" t="s">
        <v>67</v>
      </c>
      <c r="D37" s="260"/>
    </row>
    <row r="38" customHeight="1" spans="1:4">
      <c r="A38" s="271" t="s">
        <v>1179</v>
      </c>
      <c r="B38" s="269"/>
      <c r="C38" s="269" t="s">
        <v>67</v>
      </c>
      <c r="D38" s="260"/>
    </row>
    <row r="39" customHeight="1" spans="1:4">
      <c r="A39" s="271" t="s">
        <v>1180</v>
      </c>
      <c r="B39" s="269">
        <v>3100</v>
      </c>
      <c r="C39" s="269" t="s">
        <v>67</v>
      </c>
      <c r="D39" s="260"/>
    </row>
    <row r="40" customHeight="1" spans="1:4">
      <c r="A40" s="271" t="s">
        <v>1181</v>
      </c>
      <c r="B40" s="269">
        <v>1320</v>
      </c>
      <c r="C40" s="269" t="s">
        <v>67</v>
      </c>
      <c r="D40" s="260"/>
    </row>
    <row r="41" customHeight="1" spans="1:4">
      <c r="A41" s="271" t="s">
        <v>1182</v>
      </c>
      <c r="B41" s="266"/>
      <c r="C41" s="266" t="s">
        <v>67</v>
      </c>
      <c r="D41" s="260"/>
    </row>
    <row r="42" customHeight="1" spans="1:4">
      <c r="A42" s="271" t="s">
        <v>1183</v>
      </c>
      <c r="B42" s="266"/>
      <c r="C42" s="266" t="s">
        <v>67</v>
      </c>
      <c r="D42" s="260"/>
    </row>
    <row r="43" customHeight="1" spans="1:4">
      <c r="A43" s="271" t="s">
        <v>1184</v>
      </c>
      <c r="B43" s="266">
        <v>967</v>
      </c>
      <c r="C43" s="266" t="s">
        <v>67</v>
      </c>
      <c r="D43" s="260"/>
    </row>
    <row r="44" customHeight="1" spans="1:4">
      <c r="A44" s="271" t="s">
        <v>1185</v>
      </c>
      <c r="B44" s="266"/>
      <c r="C44" s="266" t="s">
        <v>67</v>
      </c>
      <c r="D44" s="260"/>
    </row>
    <row r="45" customHeight="1" spans="1:4">
      <c r="A45" s="271" t="s">
        <v>1186</v>
      </c>
      <c r="B45" s="266"/>
      <c r="C45" s="266" t="s">
        <v>67</v>
      </c>
      <c r="D45" s="260"/>
    </row>
    <row r="46" customHeight="1" spans="1:4">
      <c r="A46" s="271" t="s">
        <v>1187</v>
      </c>
      <c r="B46" s="266"/>
      <c r="C46" s="266" t="s">
        <v>67</v>
      </c>
      <c r="D46" s="260"/>
    </row>
    <row r="47" customHeight="1" spans="1:4">
      <c r="A47" s="271" t="s">
        <v>1188</v>
      </c>
      <c r="B47" s="266"/>
      <c r="C47" s="266" t="s">
        <v>67</v>
      </c>
      <c r="D47" s="260"/>
    </row>
    <row r="48" customHeight="1" spans="1:4">
      <c r="A48" s="271" t="s">
        <v>1189</v>
      </c>
      <c r="B48" s="266"/>
      <c r="C48" s="266" t="s">
        <v>67</v>
      </c>
      <c r="D48" s="260"/>
    </row>
    <row r="49" customHeight="1" spans="1:4">
      <c r="A49" s="271" t="s">
        <v>1190</v>
      </c>
      <c r="B49" s="266"/>
      <c r="C49" s="266" t="s">
        <v>67</v>
      </c>
      <c r="D49" s="260"/>
    </row>
    <row r="50" customHeight="1" spans="1:4">
      <c r="A50" s="271" t="s">
        <v>1191</v>
      </c>
      <c r="B50" s="266"/>
      <c r="C50" s="266" t="s">
        <v>67</v>
      </c>
      <c r="D50" s="260"/>
    </row>
    <row r="51" customHeight="1" spans="1:4">
      <c r="A51" s="271" t="s">
        <v>1192</v>
      </c>
      <c r="B51" s="266"/>
      <c r="C51" s="266" t="s">
        <v>67</v>
      </c>
      <c r="D51" s="260"/>
    </row>
    <row r="52" customHeight="1" spans="1:4">
      <c r="A52" s="271" t="s">
        <v>1193</v>
      </c>
      <c r="B52" s="266">
        <v>15447</v>
      </c>
      <c r="C52" s="266" t="s">
        <v>67</v>
      </c>
      <c r="D52" s="260"/>
    </row>
    <row r="53" customHeight="1" spans="1:4">
      <c r="A53" s="257" t="s">
        <v>1194</v>
      </c>
      <c r="B53" s="258">
        <f>SUM(B54:B74)</f>
        <v>9771</v>
      </c>
      <c r="C53" s="269" t="s">
        <v>67</v>
      </c>
      <c r="D53" s="260"/>
    </row>
    <row r="54" customHeight="1" spans="1:4">
      <c r="A54" s="268" t="s">
        <v>1195</v>
      </c>
      <c r="B54" s="269">
        <v>0</v>
      </c>
      <c r="C54" s="269" t="s">
        <v>67</v>
      </c>
      <c r="D54" s="260"/>
    </row>
    <row r="55" customHeight="1" spans="1:4">
      <c r="A55" s="268" t="s">
        <v>1196</v>
      </c>
      <c r="B55" s="269"/>
      <c r="C55" s="269"/>
      <c r="D55" s="260"/>
    </row>
    <row r="56" customHeight="1" spans="1:4">
      <c r="A56" s="268" t="s">
        <v>1197</v>
      </c>
      <c r="B56" s="269"/>
      <c r="C56" s="266"/>
      <c r="D56" s="260"/>
    </row>
    <row r="57" customHeight="1" spans="1:4">
      <c r="A57" s="268" t="s">
        <v>1198</v>
      </c>
      <c r="B57" s="269"/>
      <c r="C57" s="266"/>
      <c r="D57" s="260"/>
    </row>
    <row r="58" customHeight="1" spans="1:4">
      <c r="A58" s="268" t="s">
        <v>1199</v>
      </c>
      <c r="B58" s="269">
        <v>700</v>
      </c>
      <c r="C58" s="266"/>
      <c r="D58" s="260"/>
    </row>
    <row r="59" customHeight="1" spans="1:4">
      <c r="A59" s="268" t="s">
        <v>1200</v>
      </c>
      <c r="B59" s="269">
        <v>600</v>
      </c>
      <c r="C59" s="266"/>
      <c r="D59" s="260"/>
    </row>
    <row r="60" customHeight="1" spans="1:4">
      <c r="A60" s="268" t="s">
        <v>1201</v>
      </c>
      <c r="B60" s="269"/>
      <c r="C60" s="266"/>
      <c r="D60" s="260"/>
    </row>
    <row r="61" customHeight="1" spans="1:4">
      <c r="A61" s="268" t="s">
        <v>1202</v>
      </c>
      <c r="B61" s="269">
        <v>1900</v>
      </c>
      <c r="C61" s="266"/>
      <c r="D61" s="260"/>
    </row>
    <row r="62" customHeight="1" spans="1:4">
      <c r="A62" s="268" t="s">
        <v>1203</v>
      </c>
      <c r="B62" s="269">
        <v>400</v>
      </c>
      <c r="C62" s="266"/>
      <c r="D62" s="260"/>
    </row>
    <row r="63" customHeight="1" spans="1:4">
      <c r="A63" s="268" t="s">
        <v>1204</v>
      </c>
      <c r="B63" s="269">
        <v>2600</v>
      </c>
      <c r="C63" s="266"/>
      <c r="D63" s="260"/>
    </row>
    <row r="64" customHeight="1" spans="1:4">
      <c r="A64" s="268" t="s">
        <v>1205</v>
      </c>
      <c r="B64" s="269">
        <v>321</v>
      </c>
      <c r="C64" s="266"/>
      <c r="D64" s="260"/>
    </row>
    <row r="65" customHeight="1" spans="1:4">
      <c r="A65" s="268" t="s">
        <v>1206</v>
      </c>
      <c r="B65" s="269">
        <v>1300</v>
      </c>
      <c r="C65" s="266"/>
      <c r="D65" s="260"/>
    </row>
    <row r="66" customHeight="1" spans="1:4">
      <c r="A66" s="268" t="s">
        <v>1207</v>
      </c>
      <c r="B66" s="269"/>
      <c r="C66" s="266"/>
      <c r="D66" s="260"/>
    </row>
    <row r="67" customHeight="1" spans="1:4">
      <c r="A67" s="268" t="s">
        <v>1208</v>
      </c>
      <c r="B67" s="269"/>
      <c r="C67" s="266"/>
      <c r="D67" s="260"/>
    </row>
    <row r="68" customHeight="1" spans="1:4">
      <c r="A68" s="268" t="s">
        <v>1209</v>
      </c>
      <c r="B68" s="269"/>
      <c r="C68" s="266"/>
      <c r="D68" s="260"/>
    </row>
    <row r="69" customHeight="1" spans="1:4">
      <c r="A69" s="268" t="s">
        <v>1210</v>
      </c>
      <c r="B69" s="269"/>
      <c r="C69" s="266"/>
      <c r="D69" s="260"/>
    </row>
    <row r="70" customHeight="1" spans="1:4">
      <c r="A70" s="268" t="s">
        <v>1211</v>
      </c>
      <c r="B70" s="269"/>
      <c r="C70" s="266"/>
      <c r="D70" s="260"/>
    </row>
    <row r="71" customHeight="1" spans="1:4">
      <c r="A71" s="268" t="s">
        <v>1212</v>
      </c>
      <c r="B71" s="269">
        <v>1950</v>
      </c>
      <c r="C71" s="266"/>
      <c r="D71" s="260"/>
    </row>
    <row r="72" customHeight="1" spans="1:4">
      <c r="A72" s="271" t="s">
        <v>1213</v>
      </c>
      <c r="B72" s="269"/>
      <c r="C72" s="266"/>
      <c r="D72" s="260"/>
    </row>
    <row r="73" customHeight="1" spans="1:4">
      <c r="A73" s="272" t="s">
        <v>1214</v>
      </c>
      <c r="B73" s="269"/>
      <c r="C73" s="266"/>
      <c r="D73" s="260"/>
    </row>
    <row r="74" customHeight="1" spans="1:4">
      <c r="A74" s="271" t="s">
        <v>1215</v>
      </c>
      <c r="B74" s="269"/>
      <c r="C74" s="254"/>
      <c r="D74" s="260"/>
    </row>
    <row r="75" customHeight="1" spans="1:4">
      <c r="A75" s="264"/>
      <c r="B75" s="269"/>
      <c r="C75" s="273"/>
      <c r="D75" s="260"/>
    </row>
    <row r="76" customHeight="1" spans="1:4">
      <c r="A76" s="264" t="s">
        <v>1216</v>
      </c>
      <c r="B76" s="266">
        <v>14740</v>
      </c>
      <c r="C76" s="266" t="s">
        <v>67</v>
      </c>
      <c r="D76" s="260"/>
    </row>
    <row r="77" customHeight="1" spans="1:4">
      <c r="A77" s="264" t="s">
        <v>1217</v>
      </c>
      <c r="B77" s="266">
        <v>8000</v>
      </c>
      <c r="C77" s="274" t="s">
        <v>1218</v>
      </c>
      <c r="D77" s="260"/>
    </row>
    <row r="78" customHeight="1" spans="1:4">
      <c r="A78" s="264" t="s">
        <v>1219</v>
      </c>
      <c r="B78" s="266">
        <v>8000</v>
      </c>
      <c r="C78" s="260" t="s">
        <v>1220</v>
      </c>
      <c r="D78" s="260">
        <v>3801</v>
      </c>
    </row>
    <row r="79" customHeight="1" spans="1:4">
      <c r="A79" s="264" t="s">
        <v>1221</v>
      </c>
      <c r="B79" s="266"/>
      <c r="C79" s="260" t="s">
        <v>1222</v>
      </c>
      <c r="D79" s="260">
        <v>53917</v>
      </c>
    </row>
    <row r="80" customHeight="1" spans="1:4">
      <c r="A80" s="264" t="s">
        <v>1223</v>
      </c>
      <c r="B80" s="266"/>
      <c r="C80" s="260" t="s">
        <v>1224</v>
      </c>
      <c r="D80" s="260"/>
    </row>
    <row r="81" customHeight="1" spans="1:4">
      <c r="A81" s="264" t="s">
        <v>1225</v>
      </c>
      <c r="B81" s="275"/>
      <c r="C81" s="260" t="s">
        <v>1226</v>
      </c>
      <c r="D81" s="260"/>
    </row>
    <row r="82" customHeight="1" spans="1:4">
      <c r="A82" s="264" t="s">
        <v>1227</v>
      </c>
      <c r="B82" s="275">
        <v>53913</v>
      </c>
      <c r="C82" s="273" t="s">
        <v>1228</v>
      </c>
      <c r="D82" s="260"/>
    </row>
    <row r="83" customHeight="1" spans="1:4">
      <c r="A83" s="264" t="s">
        <v>1229</v>
      </c>
      <c r="B83" s="266"/>
      <c r="C83" s="273" t="s">
        <v>1230</v>
      </c>
      <c r="D83" s="260"/>
    </row>
    <row r="84" customHeight="1" spans="1:4">
      <c r="A84" s="264" t="s">
        <v>1231</v>
      </c>
      <c r="B84" s="266"/>
      <c r="C84" s="273"/>
      <c r="D84" s="260"/>
    </row>
    <row r="85" customHeight="1" spans="1:4">
      <c r="A85" s="264"/>
      <c r="B85" s="266"/>
      <c r="C85" s="273"/>
      <c r="D85" s="260"/>
    </row>
    <row r="86" customHeight="1" spans="1:4">
      <c r="A86" s="264"/>
      <c r="B86" s="266"/>
      <c r="C86" s="273"/>
      <c r="D86" s="260"/>
    </row>
    <row r="87" customHeight="1" spans="1:4">
      <c r="A87" s="264"/>
      <c r="B87" s="266"/>
      <c r="C87" s="273" t="s">
        <v>67</v>
      </c>
      <c r="D87" s="260"/>
    </row>
    <row r="88" customHeight="1" spans="1:4">
      <c r="A88" s="264"/>
      <c r="B88" s="266"/>
      <c r="C88" s="273" t="s">
        <v>67</v>
      </c>
      <c r="D88" s="260"/>
    </row>
    <row r="89" customHeight="1" spans="1:4">
      <c r="A89" s="264"/>
      <c r="B89" s="266"/>
      <c r="C89" s="273" t="s">
        <v>67</v>
      </c>
      <c r="D89" s="260"/>
    </row>
    <row r="90" customHeight="1" spans="1:4">
      <c r="A90" s="264"/>
      <c r="B90" s="266"/>
      <c r="C90" s="273" t="s">
        <v>67</v>
      </c>
      <c r="D90" s="260"/>
    </row>
    <row r="91" customHeight="1" spans="1:4">
      <c r="A91" s="264"/>
      <c r="B91" s="266"/>
      <c r="C91" s="273"/>
      <c r="D91" s="260"/>
    </row>
    <row r="92" customHeight="1" spans="1:4">
      <c r="A92" s="264"/>
      <c r="B92" s="266"/>
      <c r="C92" s="273"/>
      <c r="D92" s="260"/>
    </row>
    <row r="93" customHeight="1" spans="1:4">
      <c r="A93" s="276"/>
      <c r="B93" s="254"/>
      <c r="C93" s="274"/>
      <c r="D93" s="260"/>
    </row>
    <row r="94" customHeight="1" spans="1:4">
      <c r="A94" s="277" t="s">
        <v>1232</v>
      </c>
      <c r="B94" s="260">
        <f>B6+B7</f>
        <v>178748</v>
      </c>
      <c r="C94" s="260" t="s">
        <v>1233</v>
      </c>
      <c r="D94" s="260">
        <f>D6+D7</f>
        <v>178748</v>
      </c>
    </row>
    <row r="95" customHeight="1" spans="2:2">
      <c r="B95" s="251"/>
    </row>
    <row r="96" customHeight="1" spans="2:2">
      <c r="B96" s="251"/>
    </row>
    <row r="97" customHeight="1" spans="2:2">
      <c r="B97" s="251"/>
    </row>
    <row r="98" customHeight="1" spans="2:2">
      <c r="B98" s="251"/>
    </row>
    <row r="99" customHeight="1" spans="2:2">
      <c r="B99" s="251"/>
    </row>
    <row r="100" customHeight="1" spans="2:2">
      <c r="B100" s="251"/>
    </row>
    <row r="101" customHeight="1" spans="2:2">
      <c r="B101" s="251"/>
    </row>
    <row r="102" customHeight="1" spans="2:2">
      <c r="B102" s="251"/>
    </row>
    <row r="103" customHeight="1" spans="2:2">
      <c r="B103" s="251"/>
    </row>
    <row r="104" customHeight="1" spans="2:2">
      <c r="B104" s="251"/>
    </row>
    <row r="105" customHeight="1" spans="2:2">
      <c r="B105" s="251"/>
    </row>
    <row r="106" customHeight="1" spans="2:2">
      <c r="B106" s="251"/>
    </row>
    <row r="107" customHeight="1" spans="2:2">
      <c r="B107" s="251"/>
    </row>
    <row r="108" customHeight="1" spans="2:2">
      <c r="B108" s="251"/>
    </row>
    <row r="109" customHeight="1" spans="2:2">
      <c r="B109" s="251"/>
    </row>
    <row r="110" customHeight="1" spans="2:2">
      <c r="B110" s="251"/>
    </row>
    <row r="111" customHeight="1" spans="2:2">
      <c r="B111" s="251"/>
    </row>
    <row r="112" customHeight="1" spans="2:2">
      <c r="B112" s="251"/>
    </row>
  </sheetData>
  <sheetProtection selectLockedCells="1"/>
  <mergeCells count="3">
    <mergeCell ref="A2:D2"/>
    <mergeCell ref="A4:B4"/>
    <mergeCell ref="C4:D4"/>
  </mergeCells>
  <printOptions horizontalCentered="1"/>
  <pageMargins left="0.747916666666667" right="0.747916666666667" top="0.786805555555556" bottom="0.708333333333333"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1"/>
  <sheetViews>
    <sheetView workbookViewId="0">
      <selection activeCell="B662" sqref="B662"/>
    </sheetView>
  </sheetViews>
  <sheetFormatPr defaultColWidth="8" defaultRowHeight="14" outlineLevelCol="2"/>
  <cols>
    <col min="1" max="1" width="8.75" style="231" customWidth="1"/>
    <col min="2" max="2" width="41.75" style="231" customWidth="1"/>
    <col min="3" max="3" width="13.75" style="232" customWidth="1"/>
    <col min="4" max="16384" width="8" style="232"/>
  </cols>
  <sheetData>
    <row r="1" ht="15" spans="1:3">
      <c r="A1" s="233" t="s">
        <v>1234</v>
      </c>
      <c r="B1" s="234"/>
      <c r="C1" s="235"/>
    </row>
    <row r="2" ht="23" spans="1:3">
      <c r="A2" s="236" t="s">
        <v>1235</v>
      </c>
      <c r="B2" s="236"/>
      <c r="C2" s="236"/>
    </row>
    <row r="3" spans="1:2">
      <c r="A3" s="237"/>
      <c r="B3" s="234"/>
    </row>
    <row r="5" ht="28" customHeight="1" spans="1:3">
      <c r="A5" s="238" t="s">
        <v>71</v>
      </c>
      <c r="B5" s="238" t="s">
        <v>72</v>
      </c>
      <c r="C5" s="238" t="s">
        <v>39</v>
      </c>
    </row>
    <row r="6" spans="1:3">
      <c r="A6" s="239"/>
      <c r="B6" s="239" t="s">
        <v>74</v>
      </c>
      <c r="C6" s="240">
        <f>C7+C236+C276+C295+C385+C437+C493+C550+C676+C748+C827+C850+C961+C1025+C1089+C1109+C1139+C1149+C1194+C1214+C1258+C1317+C1320+C1328+C1314</f>
        <v>113550</v>
      </c>
    </row>
    <row r="7" spans="1:3">
      <c r="A7" s="239">
        <v>201</v>
      </c>
      <c r="B7" s="239" t="s">
        <v>75</v>
      </c>
      <c r="C7" s="240">
        <f>C8+C20+C29+C40+C51+C62+C73+C81+C90+C103+C112+C123+C135+C142+C150+C156+C163+C170+C177+C184+C191+C199+C205+C211+C218+C233</f>
        <v>13630</v>
      </c>
    </row>
    <row r="8" spans="1:3">
      <c r="A8" s="241">
        <v>20101</v>
      </c>
      <c r="B8" s="241" t="s">
        <v>76</v>
      </c>
      <c r="C8" s="242">
        <f>SUM(C9:C19)</f>
        <v>635</v>
      </c>
    </row>
    <row r="9" spans="1:3">
      <c r="A9" s="243">
        <v>2010101</v>
      </c>
      <c r="B9" s="243" t="s">
        <v>77</v>
      </c>
      <c r="C9" s="244">
        <v>473</v>
      </c>
    </row>
    <row r="10" spans="1:3">
      <c r="A10" s="243">
        <v>2010102</v>
      </c>
      <c r="B10" s="243" t="s">
        <v>78</v>
      </c>
      <c r="C10" s="244">
        <v>82</v>
      </c>
    </row>
    <row r="11" spans="1:3">
      <c r="A11" s="243">
        <v>2010103</v>
      </c>
      <c r="B11" s="243" t="s">
        <v>79</v>
      </c>
      <c r="C11" s="244"/>
    </row>
    <row r="12" spans="1:3">
      <c r="A12" s="243">
        <v>2010104</v>
      </c>
      <c r="B12" s="243" t="s">
        <v>80</v>
      </c>
      <c r="C12" s="244">
        <v>55</v>
      </c>
    </row>
    <row r="13" spans="1:3">
      <c r="A13" s="243">
        <v>2010105</v>
      </c>
      <c r="B13" s="243" t="s">
        <v>81</v>
      </c>
      <c r="C13" s="244"/>
    </row>
    <row r="14" spans="1:3">
      <c r="A14" s="243">
        <v>2010106</v>
      </c>
      <c r="B14" s="243" t="s">
        <v>82</v>
      </c>
      <c r="C14" s="244"/>
    </row>
    <row r="15" spans="1:3">
      <c r="A15" s="243">
        <v>2010107</v>
      </c>
      <c r="B15" s="243" t="s">
        <v>83</v>
      </c>
      <c r="C15" s="244"/>
    </row>
    <row r="16" spans="1:3">
      <c r="A16" s="243">
        <v>2010108</v>
      </c>
      <c r="B16" s="243" t="s">
        <v>84</v>
      </c>
      <c r="C16" s="244">
        <v>25</v>
      </c>
    </row>
    <row r="17" spans="1:3">
      <c r="A17" s="243">
        <v>2010109</v>
      </c>
      <c r="B17" s="243" t="s">
        <v>85</v>
      </c>
      <c r="C17" s="244"/>
    </row>
    <row r="18" spans="1:3">
      <c r="A18" s="243">
        <v>2010150</v>
      </c>
      <c r="B18" s="243" t="s">
        <v>86</v>
      </c>
      <c r="C18" s="244"/>
    </row>
    <row r="19" spans="1:3">
      <c r="A19" s="243">
        <v>2010199</v>
      </c>
      <c r="B19" s="243" t="s">
        <v>87</v>
      </c>
      <c r="C19" s="244"/>
    </row>
    <row r="20" spans="1:3">
      <c r="A20" s="241">
        <v>20102</v>
      </c>
      <c r="B20" s="241" t="s">
        <v>88</v>
      </c>
      <c r="C20" s="242">
        <f>SUM(C21:C28)</f>
        <v>505</v>
      </c>
    </row>
    <row r="21" spans="1:3">
      <c r="A21" s="243">
        <v>2010201</v>
      </c>
      <c r="B21" s="243" t="s">
        <v>77</v>
      </c>
      <c r="C21" s="244">
        <v>395</v>
      </c>
    </row>
    <row r="22" spans="1:3">
      <c r="A22" s="243">
        <v>2010202</v>
      </c>
      <c r="B22" s="243" t="s">
        <v>78</v>
      </c>
      <c r="C22" s="244">
        <v>22</v>
      </c>
    </row>
    <row r="23" spans="1:3">
      <c r="A23" s="243">
        <v>2010203</v>
      </c>
      <c r="B23" s="243" t="s">
        <v>79</v>
      </c>
      <c r="C23" s="244"/>
    </row>
    <row r="24" spans="1:3">
      <c r="A24" s="243">
        <v>2010204</v>
      </c>
      <c r="B24" s="243" t="s">
        <v>89</v>
      </c>
      <c r="C24" s="244">
        <v>43</v>
      </c>
    </row>
    <row r="25" spans="1:3">
      <c r="A25" s="243">
        <v>2010205</v>
      </c>
      <c r="B25" s="243" t="s">
        <v>90</v>
      </c>
      <c r="C25" s="244"/>
    </row>
    <row r="26" spans="1:3">
      <c r="A26" s="243">
        <v>2010206</v>
      </c>
      <c r="B26" s="243" t="s">
        <v>91</v>
      </c>
      <c r="C26" s="244"/>
    </row>
    <row r="27" spans="1:3">
      <c r="A27" s="243">
        <v>2010250</v>
      </c>
      <c r="B27" s="243" t="s">
        <v>86</v>
      </c>
      <c r="C27" s="244"/>
    </row>
    <row r="28" spans="1:3">
      <c r="A28" s="243">
        <v>2010299</v>
      </c>
      <c r="B28" s="243" t="s">
        <v>92</v>
      </c>
      <c r="C28" s="244">
        <v>45</v>
      </c>
    </row>
    <row r="29" spans="1:3">
      <c r="A29" s="241">
        <v>20103</v>
      </c>
      <c r="B29" s="241" t="s">
        <v>93</v>
      </c>
      <c r="C29" s="242">
        <f>SUM(C30:C39)</f>
        <v>3339</v>
      </c>
    </row>
    <row r="30" spans="1:3">
      <c r="A30" s="243">
        <v>2010301</v>
      </c>
      <c r="B30" s="243" t="s">
        <v>77</v>
      </c>
      <c r="C30" s="244">
        <v>1750</v>
      </c>
    </row>
    <row r="31" spans="1:3">
      <c r="A31" s="243">
        <v>2010302</v>
      </c>
      <c r="B31" s="243" t="s">
        <v>78</v>
      </c>
      <c r="C31" s="244">
        <v>760</v>
      </c>
    </row>
    <row r="32" spans="1:3">
      <c r="A32" s="243">
        <v>2010303</v>
      </c>
      <c r="B32" s="243" t="s">
        <v>79</v>
      </c>
      <c r="C32" s="244">
        <v>100</v>
      </c>
    </row>
    <row r="33" spans="1:3">
      <c r="A33" s="243">
        <v>2010304</v>
      </c>
      <c r="B33" s="243" t="s">
        <v>94</v>
      </c>
      <c r="C33" s="244"/>
    </row>
    <row r="34" spans="1:3">
      <c r="A34" s="243">
        <v>2010305</v>
      </c>
      <c r="B34" s="243" t="s">
        <v>95</v>
      </c>
      <c r="C34" s="244">
        <v>350</v>
      </c>
    </row>
    <row r="35" spans="1:3">
      <c r="A35" s="243">
        <v>2010306</v>
      </c>
      <c r="B35" s="243" t="s">
        <v>96</v>
      </c>
      <c r="C35" s="244"/>
    </row>
    <row r="36" spans="1:3">
      <c r="A36" s="243">
        <v>2010308</v>
      </c>
      <c r="B36" s="243" t="s">
        <v>97</v>
      </c>
      <c r="C36" s="244">
        <v>159</v>
      </c>
    </row>
    <row r="37" spans="1:3">
      <c r="A37" s="243">
        <v>2010309</v>
      </c>
      <c r="B37" s="243" t="s">
        <v>98</v>
      </c>
      <c r="C37" s="244"/>
    </row>
    <row r="38" spans="1:3">
      <c r="A38" s="243">
        <v>2010350</v>
      </c>
      <c r="B38" s="243" t="s">
        <v>86</v>
      </c>
      <c r="C38" s="244"/>
    </row>
    <row r="39" spans="1:3">
      <c r="A39" s="243">
        <v>2010399</v>
      </c>
      <c r="B39" s="243" t="s">
        <v>99</v>
      </c>
      <c r="C39" s="244">
        <v>220</v>
      </c>
    </row>
    <row r="40" spans="1:3">
      <c r="A40" s="241">
        <v>20104</v>
      </c>
      <c r="B40" s="241" t="s">
        <v>100</v>
      </c>
      <c r="C40" s="242">
        <f>SUM(C41:C50)</f>
        <v>501</v>
      </c>
    </row>
    <row r="41" spans="1:3">
      <c r="A41" s="243">
        <v>2010401</v>
      </c>
      <c r="B41" s="243" t="s">
        <v>77</v>
      </c>
      <c r="C41" s="244">
        <v>364</v>
      </c>
    </row>
    <row r="42" spans="1:3">
      <c r="A42" s="243">
        <v>2010402</v>
      </c>
      <c r="B42" s="243" t="s">
        <v>78</v>
      </c>
      <c r="C42" s="244">
        <v>37</v>
      </c>
    </row>
    <row r="43" spans="1:3">
      <c r="A43" s="243">
        <v>2010403</v>
      </c>
      <c r="B43" s="243" t="s">
        <v>79</v>
      </c>
      <c r="C43" s="244"/>
    </row>
    <row r="44" spans="1:3">
      <c r="A44" s="243">
        <v>2010404</v>
      </c>
      <c r="B44" s="243" t="s">
        <v>101</v>
      </c>
      <c r="C44" s="244"/>
    </row>
    <row r="45" spans="1:3">
      <c r="A45" s="243">
        <v>2010405</v>
      </c>
      <c r="B45" s="243" t="s">
        <v>102</v>
      </c>
      <c r="C45" s="244"/>
    </row>
    <row r="46" spans="1:3">
      <c r="A46" s="243">
        <v>2010406</v>
      </c>
      <c r="B46" s="243" t="s">
        <v>103</v>
      </c>
      <c r="C46" s="244"/>
    </row>
    <row r="47" spans="1:3">
      <c r="A47" s="243">
        <v>2010407</v>
      </c>
      <c r="B47" s="243" t="s">
        <v>104</v>
      </c>
      <c r="C47" s="244"/>
    </row>
    <row r="48" spans="1:3">
      <c r="A48" s="243">
        <v>2010408</v>
      </c>
      <c r="B48" s="243" t="s">
        <v>105</v>
      </c>
      <c r="C48" s="244"/>
    </row>
    <row r="49" spans="1:3">
      <c r="A49" s="243">
        <v>2010450</v>
      </c>
      <c r="B49" s="243" t="s">
        <v>86</v>
      </c>
      <c r="C49" s="244"/>
    </row>
    <row r="50" spans="1:3">
      <c r="A50" s="243">
        <v>2010499</v>
      </c>
      <c r="B50" s="243" t="s">
        <v>106</v>
      </c>
      <c r="C50" s="244">
        <v>100</v>
      </c>
    </row>
    <row r="51" spans="1:3">
      <c r="A51" s="241">
        <v>20105</v>
      </c>
      <c r="B51" s="241" t="s">
        <v>107</v>
      </c>
      <c r="C51" s="242">
        <f>SUM(C52:C61)</f>
        <v>308</v>
      </c>
    </row>
    <row r="52" spans="1:3">
      <c r="A52" s="243">
        <v>2010501</v>
      </c>
      <c r="B52" s="243" t="s">
        <v>77</v>
      </c>
      <c r="C52" s="244">
        <v>228</v>
      </c>
    </row>
    <row r="53" spans="1:3">
      <c r="A53" s="243">
        <v>2010502</v>
      </c>
      <c r="B53" s="243" t="s">
        <v>78</v>
      </c>
      <c r="C53" s="244">
        <v>20</v>
      </c>
    </row>
    <row r="54" spans="1:3">
      <c r="A54" s="243">
        <v>2010503</v>
      </c>
      <c r="B54" s="243" t="s">
        <v>79</v>
      </c>
      <c r="C54" s="244"/>
    </row>
    <row r="55" spans="1:3">
      <c r="A55" s="243">
        <v>2010504</v>
      </c>
      <c r="B55" s="243" t="s">
        <v>108</v>
      </c>
      <c r="C55" s="244"/>
    </row>
    <row r="56" spans="1:3">
      <c r="A56" s="243">
        <v>2010505</v>
      </c>
      <c r="B56" s="243" t="s">
        <v>109</v>
      </c>
      <c r="C56" s="244"/>
    </row>
    <row r="57" spans="1:3">
      <c r="A57" s="243">
        <v>2010506</v>
      </c>
      <c r="B57" s="243" t="s">
        <v>110</v>
      </c>
      <c r="C57" s="244"/>
    </row>
    <row r="58" spans="1:3">
      <c r="A58" s="243">
        <v>2010507</v>
      </c>
      <c r="B58" s="243" t="s">
        <v>111</v>
      </c>
      <c r="C58" s="244"/>
    </row>
    <row r="59" spans="1:3">
      <c r="A59" s="243">
        <v>2010508</v>
      </c>
      <c r="B59" s="243" t="s">
        <v>112</v>
      </c>
      <c r="C59" s="244"/>
    </row>
    <row r="60" spans="1:3">
      <c r="A60" s="243">
        <v>2010550</v>
      </c>
      <c r="B60" s="243" t="s">
        <v>86</v>
      </c>
      <c r="C60" s="244"/>
    </row>
    <row r="61" spans="1:3">
      <c r="A61" s="243">
        <v>2010599</v>
      </c>
      <c r="B61" s="243" t="s">
        <v>113</v>
      </c>
      <c r="C61" s="244">
        <v>60</v>
      </c>
    </row>
    <row r="62" spans="1:3">
      <c r="A62" s="241">
        <v>20106</v>
      </c>
      <c r="B62" s="241" t="s">
        <v>114</v>
      </c>
      <c r="C62" s="242">
        <f>SUM(C63:C72)</f>
        <v>895</v>
      </c>
    </row>
    <row r="63" spans="1:3">
      <c r="A63" s="243">
        <v>2010601</v>
      </c>
      <c r="B63" s="243" t="s">
        <v>77</v>
      </c>
      <c r="C63" s="244">
        <v>806</v>
      </c>
    </row>
    <row r="64" spans="1:3">
      <c r="A64" s="243">
        <v>2010602</v>
      </c>
      <c r="B64" s="243" t="s">
        <v>78</v>
      </c>
      <c r="C64" s="244">
        <v>22</v>
      </c>
    </row>
    <row r="65" spans="1:3">
      <c r="A65" s="243">
        <v>2010603</v>
      </c>
      <c r="B65" s="243" t="s">
        <v>79</v>
      </c>
      <c r="C65" s="244"/>
    </row>
    <row r="66" spans="1:3">
      <c r="A66" s="243">
        <v>2010604</v>
      </c>
      <c r="B66" s="243" t="s">
        <v>115</v>
      </c>
      <c r="C66" s="244"/>
    </row>
    <row r="67" spans="1:3">
      <c r="A67" s="243">
        <v>2010605</v>
      </c>
      <c r="B67" s="243" t="s">
        <v>116</v>
      </c>
      <c r="C67" s="244"/>
    </row>
    <row r="68" spans="1:3">
      <c r="A68" s="243">
        <v>2010606</v>
      </c>
      <c r="B68" s="243" t="s">
        <v>117</v>
      </c>
      <c r="C68" s="244"/>
    </row>
    <row r="69" spans="1:3">
      <c r="A69" s="243">
        <v>2010607</v>
      </c>
      <c r="B69" s="243" t="s">
        <v>118</v>
      </c>
      <c r="C69" s="244"/>
    </row>
    <row r="70" spans="1:3">
      <c r="A70" s="243">
        <v>2010608</v>
      </c>
      <c r="B70" s="243" t="s">
        <v>119</v>
      </c>
      <c r="C70" s="244">
        <v>47</v>
      </c>
    </row>
    <row r="71" spans="1:3">
      <c r="A71" s="243">
        <v>2010650</v>
      </c>
      <c r="B71" s="243" t="s">
        <v>86</v>
      </c>
      <c r="C71" s="244"/>
    </row>
    <row r="72" spans="1:3">
      <c r="A72" s="243">
        <v>2010699</v>
      </c>
      <c r="B72" s="243" t="s">
        <v>120</v>
      </c>
      <c r="C72" s="244">
        <v>20</v>
      </c>
    </row>
    <row r="73" spans="1:3">
      <c r="A73" s="241">
        <v>20107</v>
      </c>
      <c r="B73" s="241" t="s">
        <v>121</v>
      </c>
      <c r="C73" s="242">
        <f>SUM(C74:C80)</f>
        <v>1950</v>
      </c>
    </row>
    <row r="74" spans="1:3">
      <c r="A74" s="243">
        <v>2010701</v>
      </c>
      <c r="B74" s="243" t="s">
        <v>77</v>
      </c>
      <c r="C74" s="244"/>
    </row>
    <row r="75" spans="1:3">
      <c r="A75" s="243">
        <v>2010702</v>
      </c>
      <c r="B75" s="243" t="s">
        <v>78</v>
      </c>
      <c r="C75" s="244"/>
    </row>
    <row r="76" spans="1:3">
      <c r="A76" s="243">
        <v>2010703</v>
      </c>
      <c r="B76" s="243" t="s">
        <v>79</v>
      </c>
      <c r="C76" s="244"/>
    </row>
    <row r="77" spans="1:3">
      <c r="A77" s="243">
        <v>2010709</v>
      </c>
      <c r="B77" s="243" t="s">
        <v>118</v>
      </c>
      <c r="C77" s="244"/>
    </row>
    <row r="78" spans="1:3">
      <c r="A78" s="243">
        <v>2010710</v>
      </c>
      <c r="B78" s="243" t="s">
        <v>122</v>
      </c>
      <c r="C78" s="244">
        <v>1950</v>
      </c>
    </row>
    <row r="79" spans="1:3">
      <c r="A79" s="243">
        <v>2010750</v>
      </c>
      <c r="B79" s="243" t="s">
        <v>86</v>
      </c>
      <c r="C79" s="244"/>
    </row>
    <row r="80" spans="1:3">
      <c r="A80" s="243">
        <v>2010799</v>
      </c>
      <c r="B80" s="243" t="s">
        <v>123</v>
      </c>
      <c r="C80" s="244"/>
    </row>
    <row r="81" spans="1:3">
      <c r="A81" s="241">
        <v>20108</v>
      </c>
      <c r="B81" s="241" t="s">
        <v>124</v>
      </c>
      <c r="C81" s="242">
        <f>SUM(C82:C89)</f>
        <v>260</v>
      </c>
    </row>
    <row r="82" spans="1:3">
      <c r="A82" s="243">
        <v>2010801</v>
      </c>
      <c r="B82" s="243" t="s">
        <v>77</v>
      </c>
      <c r="C82" s="244">
        <v>240</v>
      </c>
    </row>
    <row r="83" spans="1:3">
      <c r="A83" s="243">
        <v>2010802</v>
      </c>
      <c r="B83" s="243" t="s">
        <v>78</v>
      </c>
      <c r="C83" s="244">
        <v>20</v>
      </c>
    </row>
    <row r="84" spans="1:3">
      <c r="A84" s="243">
        <v>2010803</v>
      </c>
      <c r="B84" s="243" t="s">
        <v>79</v>
      </c>
      <c r="C84" s="244"/>
    </row>
    <row r="85" spans="1:3">
      <c r="A85" s="243">
        <v>2010804</v>
      </c>
      <c r="B85" s="243" t="s">
        <v>125</v>
      </c>
      <c r="C85" s="244"/>
    </row>
    <row r="86" spans="1:3">
      <c r="A86" s="243">
        <v>2010805</v>
      </c>
      <c r="B86" s="243" t="s">
        <v>126</v>
      </c>
      <c r="C86" s="244"/>
    </row>
    <row r="87" spans="1:3">
      <c r="A87" s="243">
        <v>2010806</v>
      </c>
      <c r="B87" s="243" t="s">
        <v>118</v>
      </c>
      <c r="C87" s="244"/>
    </row>
    <row r="88" spans="1:3">
      <c r="A88" s="243">
        <v>2010850</v>
      </c>
      <c r="B88" s="243" t="s">
        <v>86</v>
      </c>
      <c r="C88" s="244"/>
    </row>
    <row r="89" spans="1:3">
      <c r="A89" s="243">
        <v>2010899</v>
      </c>
      <c r="B89" s="243" t="s">
        <v>127</v>
      </c>
      <c r="C89" s="244"/>
    </row>
    <row r="90" spans="1:3">
      <c r="A90" s="241">
        <v>20109</v>
      </c>
      <c r="B90" s="241" t="s">
        <v>128</v>
      </c>
      <c r="C90" s="242">
        <f>SUM(C91:C102)</f>
        <v>0</v>
      </c>
    </row>
    <row r="91" spans="1:3">
      <c r="A91" s="243">
        <v>2010901</v>
      </c>
      <c r="B91" s="243" t="s">
        <v>77</v>
      </c>
      <c r="C91" s="244"/>
    </row>
    <row r="92" spans="1:3">
      <c r="A92" s="243">
        <v>2010902</v>
      </c>
      <c r="B92" s="243" t="s">
        <v>78</v>
      </c>
      <c r="C92" s="244"/>
    </row>
    <row r="93" spans="1:3">
      <c r="A93" s="243">
        <v>2010903</v>
      </c>
      <c r="B93" s="243" t="s">
        <v>79</v>
      </c>
      <c r="C93" s="244"/>
    </row>
    <row r="94" spans="1:3">
      <c r="A94" s="243">
        <v>2010905</v>
      </c>
      <c r="B94" s="243" t="s">
        <v>129</v>
      </c>
      <c r="C94" s="244"/>
    </row>
    <row r="95" spans="1:3">
      <c r="A95" s="243">
        <v>2010907</v>
      </c>
      <c r="B95" s="243" t="s">
        <v>130</v>
      </c>
      <c r="C95" s="244"/>
    </row>
    <row r="96" spans="1:3">
      <c r="A96" s="243">
        <v>2010908</v>
      </c>
      <c r="B96" s="243" t="s">
        <v>118</v>
      </c>
      <c r="C96" s="244"/>
    </row>
    <row r="97" spans="1:3">
      <c r="A97" s="243">
        <v>2010909</v>
      </c>
      <c r="B97" s="243" t="s">
        <v>131</v>
      </c>
      <c r="C97" s="244"/>
    </row>
    <row r="98" spans="1:3">
      <c r="A98" s="243">
        <v>2010910</v>
      </c>
      <c r="B98" s="243" t="s">
        <v>132</v>
      </c>
      <c r="C98" s="244"/>
    </row>
    <row r="99" spans="1:3">
      <c r="A99" s="243">
        <v>2010911</v>
      </c>
      <c r="B99" s="243" t="s">
        <v>133</v>
      </c>
      <c r="C99" s="244"/>
    </row>
    <row r="100" spans="1:3">
      <c r="A100" s="243">
        <v>2010912</v>
      </c>
      <c r="B100" s="243" t="s">
        <v>134</v>
      </c>
      <c r="C100" s="244"/>
    </row>
    <row r="101" spans="1:3">
      <c r="A101" s="243">
        <v>2010950</v>
      </c>
      <c r="B101" s="243" t="s">
        <v>86</v>
      </c>
      <c r="C101" s="244"/>
    </row>
    <row r="102" spans="1:3">
      <c r="A102" s="243">
        <v>2010999</v>
      </c>
      <c r="B102" s="243" t="s">
        <v>135</v>
      </c>
      <c r="C102" s="244"/>
    </row>
    <row r="103" spans="1:3">
      <c r="A103" s="241">
        <v>20111</v>
      </c>
      <c r="B103" s="241" t="s">
        <v>136</v>
      </c>
      <c r="C103" s="242">
        <f>SUM(C104:C111)</f>
        <v>1073</v>
      </c>
    </row>
    <row r="104" spans="1:3">
      <c r="A104" s="243">
        <v>2011101</v>
      </c>
      <c r="B104" s="243" t="s">
        <v>77</v>
      </c>
      <c r="C104" s="244">
        <v>995</v>
      </c>
    </row>
    <row r="105" spans="1:3">
      <c r="A105" s="243">
        <v>2011102</v>
      </c>
      <c r="B105" s="243" t="s">
        <v>78</v>
      </c>
      <c r="C105" s="244">
        <v>18</v>
      </c>
    </row>
    <row r="106" spans="1:3">
      <c r="A106" s="243">
        <v>2011103</v>
      </c>
      <c r="B106" s="243" t="s">
        <v>79</v>
      </c>
      <c r="C106" s="244"/>
    </row>
    <row r="107" spans="1:3">
      <c r="A107" s="243">
        <v>2011104</v>
      </c>
      <c r="B107" s="243" t="s">
        <v>137</v>
      </c>
      <c r="C107" s="244"/>
    </row>
    <row r="108" spans="1:3">
      <c r="A108" s="243">
        <v>2011105</v>
      </c>
      <c r="B108" s="243" t="s">
        <v>138</v>
      </c>
      <c r="C108" s="244"/>
    </row>
    <row r="109" spans="1:3">
      <c r="A109" s="243">
        <v>2011106</v>
      </c>
      <c r="B109" s="243" t="s">
        <v>139</v>
      </c>
      <c r="C109" s="244">
        <v>60</v>
      </c>
    </row>
    <row r="110" spans="1:3">
      <c r="A110" s="243">
        <v>2011150</v>
      </c>
      <c r="B110" s="243" t="s">
        <v>86</v>
      </c>
      <c r="C110" s="244"/>
    </row>
    <row r="111" spans="1:3">
      <c r="A111" s="243">
        <v>2011199</v>
      </c>
      <c r="B111" s="243" t="s">
        <v>140</v>
      </c>
      <c r="C111" s="244"/>
    </row>
    <row r="112" spans="1:3">
      <c r="A112" s="241">
        <v>20113</v>
      </c>
      <c r="B112" s="241" t="s">
        <v>141</v>
      </c>
      <c r="C112" s="242">
        <f>SUM(C113:C122)</f>
        <v>110</v>
      </c>
    </row>
    <row r="113" spans="1:3">
      <c r="A113" s="243">
        <v>2011301</v>
      </c>
      <c r="B113" s="243" t="s">
        <v>77</v>
      </c>
      <c r="C113" s="244"/>
    </row>
    <row r="114" spans="1:3">
      <c r="A114" s="243">
        <v>2011302</v>
      </c>
      <c r="B114" s="243" t="s">
        <v>78</v>
      </c>
      <c r="C114" s="244"/>
    </row>
    <row r="115" spans="1:3">
      <c r="A115" s="243">
        <v>2011303</v>
      </c>
      <c r="B115" s="243" t="s">
        <v>79</v>
      </c>
      <c r="C115" s="244"/>
    </row>
    <row r="116" spans="1:3">
      <c r="A116" s="243">
        <v>2011304</v>
      </c>
      <c r="B116" s="243" t="s">
        <v>142</v>
      </c>
      <c r="C116" s="244"/>
    </row>
    <row r="117" spans="1:3">
      <c r="A117" s="243">
        <v>2011305</v>
      </c>
      <c r="B117" s="243" t="s">
        <v>143</v>
      </c>
      <c r="C117" s="244"/>
    </row>
    <row r="118" spans="1:3">
      <c r="A118" s="243">
        <v>2011306</v>
      </c>
      <c r="B118" s="243" t="s">
        <v>144</v>
      </c>
      <c r="C118" s="244"/>
    </row>
    <row r="119" spans="1:3">
      <c r="A119" s="243">
        <v>2011307</v>
      </c>
      <c r="B119" s="243" t="s">
        <v>145</v>
      </c>
      <c r="C119" s="244"/>
    </row>
    <row r="120" spans="1:3">
      <c r="A120" s="243">
        <v>2011308</v>
      </c>
      <c r="B120" s="243" t="s">
        <v>146</v>
      </c>
      <c r="C120" s="244">
        <v>110</v>
      </c>
    </row>
    <row r="121" spans="1:3">
      <c r="A121" s="243">
        <v>2011350</v>
      </c>
      <c r="B121" s="243" t="s">
        <v>86</v>
      </c>
      <c r="C121" s="244"/>
    </row>
    <row r="122" spans="1:3">
      <c r="A122" s="243">
        <v>2011399</v>
      </c>
      <c r="B122" s="243" t="s">
        <v>147</v>
      </c>
      <c r="C122" s="244"/>
    </row>
    <row r="123" spans="1:3">
      <c r="A123" s="241">
        <v>20114</v>
      </c>
      <c r="B123" s="241" t="s">
        <v>148</v>
      </c>
      <c r="C123" s="242">
        <f>SUM(C124:C134)</f>
        <v>0</v>
      </c>
    </row>
    <row r="124" spans="1:3">
      <c r="A124" s="243">
        <v>2011401</v>
      </c>
      <c r="B124" s="243" t="s">
        <v>77</v>
      </c>
      <c r="C124" s="244"/>
    </row>
    <row r="125" spans="1:3">
      <c r="A125" s="243">
        <v>2011402</v>
      </c>
      <c r="B125" s="243" t="s">
        <v>78</v>
      </c>
      <c r="C125" s="244"/>
    </row>
    <row r="126" spans="1:3">
      <c r="A126" s="243">
        <v>2011403</v>
      </c>
      <c r="B126" s="243" t="s">
        <v>79</v>
      </c>
      <c r="C126" s="244"/>
    </row>
    <row r="127" spans="1:3">
      <c r="A127" s="243">
        <v>2011404</v>
      </c>
      <c r="B127" s="243" t="s">
        <v>149</v>
      </c>
      <c r="C127" s="244"/>
    </row>
    <row r="128" spans="1:3">
      <c r="A128" s="243">
        <v>2011405</v>
      </c>
      <c r="B128" s="243" t="s">
        <v>150</v>
      </c>
      <c r="C128" s="244"/>
    </row>
    <row r="129" spans="1:3">
      <c r="A129" s="243">
        <v>2011408</v>
      </c>
      <c r="B129" s="243" t="s">
        <v>151</v>
      </c>
      <c r="C129" s="244"/>
    </row>
    <row r="130" spans="1:3">
      <c r="A130" s="243">
        <v>2011409</v>
      </c>
      <c r="B130" s="243" t="s">
        <v>152</v>
      </c>
      <c r="C130" s="244"/>
    </row>
    <row r="131" spans="1:3">
      <c r="A131" s="243">
        <v>2011410</v>
      </c>
      <c r="B131" s="243" t="s">
        <v>153</v>
      </c>
      <c r="C131" s="244"/>
    </row>
    <row r="132" spans="1:3">
      <c r="A132" s="243">
        <v>2011411</v>
      </c>
      <c r="B132" s="243" t="s">
        <v>154</v>
      </c>
      <c r="C132" s="244"/>
    </row>
    <row r="133" spans="1:3">
      <c r="A133" s="243">
        <v>2011450</v>
      </c>
      <c r="B133" s="243" t="s">
        <v>86</v>
      </c>
      <c r="C133" s="244"/>
    </row>
    <row r="134" spans="1:3">
      <c r="A134" s="243">
        <v>2011499</v>
      </c>
      <c r="B134" s="243" t="s">
        <v>155</v>
      </c>
      <c r="C134" s="244"/>
    </row>
    <row r="135" spans="1:3">
      <c r="A135" s="241">
        <v>20123</v>
      </c>
      <c r="B135" s="241" t="s">
        <v>156</v>
      </c>
      <c r="C135" s="242">
        <f>SUM(C136:C141)</f>
        <v>0</v>
      </c>
    </row>
    <row r="136" spans="1:3">
      <c r="A136" s="243">
        <v>2012301</v>
      </c>
      <c r="B136" s="243" t="s">
        <v>77</v>
      </c>
      <c r="C136" s="244"/>
    </row>
    <row r="137" spans="1:3">
      <c r="A137" s="243">
        <v>2012302</v>
      </c>
      <c r="B137" s="243" t="s">
        <v>78</v>
      </c>
      <c r="C137" s="244"/>
    </row>
    <row r="138" spans="1:3">
      <c r="A138" s="243">
        <v>2012303</v>
      </c>
      <c r="B138" s="243" t="s">
        <v>79</v>
      </c>
      <c r="C138" s="244"/>
    </row>
    <row r="139" spans="1:3">
      <c r="A139" s="243">
        <v>2012304</v>
      </c>
      <c r="B139" s="243" t="s">
        <v>157</v>
      </c>
      <c r="C139" s="244"/>
    </row>
    <row r="140" spans="1:3">
      <c r="A140" s="243">
        <v>2012350</v>
      </c>
      <c r="B140" s="243" t="s">
        <v>86</v>
      </c>
      <c r="C140" s="244"/>
    </row>
    <row r="141" spans="1:3">
      <c r="A141" s="243">
        <v>2012399</v>
      </c>
      <c r="B141" s="243" t="s">
        <v>158</v>
      </c>
      <c r="C141" s="244"/>
    </row>
    <row r="142" spans="1:3">
      <c r="A142" s="241">
        <v>20125</v>
      </c>
      <c r="B142" s="241" t="s">
        <v>159</v>
      </c>
      <c r="C142" s="242">
        <f>SUM(C143:C149)</f>
        <v>0</v>
      </c>
    </row>
    <row r="143" spans="1:3">
      <c r="A143" s="243">
        <v>2012501</v>
      </c>
      <c r="B143" s="243" t="s">
        <v>77</v>
      </c>
      <c r="C143" s="244"/>
    </row>
    <row r="144" spans="1:3">
      <c r="A144" s="243">
        <v>2012502</v>
      </c>
      <c r="B144" s="243" t="s">
        <v>78</v>
      </c>
      <c r="C144" s="244"/>
    </row>
    <row r="145" spans="1:3">
      <c r="A145" s="243">
        <v>2012503</v>
      </c>
      <c r="B145" s="243" t="s">
        <v>79</v>
      </c>
      <c r="C145" s="244"/>
    </row>
    <row r="146" spans="1:3">
      <c r="A146" s="243">
        <v>2012504</v>
      </c>
      <c r="B146" s="243" t="s">
        <v>160</v>
      </c>
      <c r="C146" s="244"/>
    </row>
    <row r="147" spans="1:3">
      <c r="A147" s="243">
        <v>2012505</v>
      </c>
      <c r="B147" s="243" t="s">
        <v>161</v>
      </c>
      <c r="C147" s="244"/>
    </row>
    <row r="148" spans="1:3">
      <c r="A148" s="243">
        <v>2012550</v>
      </c>
      <c r="B148" s="243" t="s">
        <v>86</v>
      </c>
      <c r="C148" s="244"/>
    </row>
    <row r="149" spans="1:3">
      <c r="A149" s="243">
        <v>2012599</v>
      </c>
      <c r="B149" s="243" t="s">
        <v>162</v>
      </c>
      <c r="C149" s="244"/>
    </row>
    <row r="150" spans="1:3">
      <c r="A150" s="241">
        <v>20126</v>
      </c>
      <c r="B150" s="241" t="s">
        <v>163</v>
      </c>
      <c r="C150" s="242">
        <f>SUM(C151:C155)</f>
        <v>170</v>
      </c>
    </row>
    <row r="151" spans="1:3">
      <c r="A151" s="243">
        <v>2012601</v>
      </c>
      <c r="B151" s="243" t="s">
        <v>77</v>
      </c>
      <c r="C151" s="244">
        <v>160</v>
      </c>
    </row>
    <row r="152" spans="1:3">
      <c r="A152" s="243">
        <v>2012602</v>
      </c>
      <c r="B152" s="243" t="s">
        <v>78</v>
      </c>
      <c r="C152" s="244">
        <v>10</v>
      </c>
    </row>
    <row r="153" spans="1:3">
      <c r="A153" s="243">
        <v>2012603</v>
      </c>
      <c r="B153" s="243" t="s">
        <v>79</v>
      </c>
      <c r="C153" s="244"/>
    </row>
    <row r="154" spans="1:3">
      <c r="A154" s="243">
        <v>2012604</v>
      </c>
      <c r="B154" s="243" t="s">
        <v>164</v>
      </c>
      <c r="C154" s="244"/>
    </row>
    <row r="155" spans="1:3">
      <c r="A155" s="243">
        <v>2012699</v>
      </c>
      <c r="B155" s="243" t="s">
        <v>165</v>
      </c>
      <c r="C155" s="244"/>
    </row>
    <row r="156" spans="1:3">
      <c r="A156" s="241">
        <v>20128</v>
      </c>
      <c r="B156" s="241" t="s">
        <v>166</v>
      </c>
      <c r="C156" s="242">
        <f>SUM(C157:C162)</f>
        <v>55</v>
      </c>
    </row>
    <row r="157" spans="1:3">
      <c r="A157" s="243">
        <v>2012801</v>
      </c>
      <c r="B157" s="243" t="s">
        <v>77</v>
      </c>
      <c r="C157" s="244">
        <v>49</v>
      </c>
    </row>
    <row r="158" spans="1:3">
      <c r="A158" s="243">
        <v>2012802</v>
      </c>
      <c r="B158" s="243" t="s">
        <v>78</v>
      </c>
      <c r="C158" s="244">
        <v>6</v>
      </c>
    </row>
    <row r="159" spans="1:3">
      <c r="A159" s="243">
        <v>2012803</v>
      </c>
      <c r="B159" s="243" t="s">
        <v>79</v>
      </c>
      <c r="C159" s="244"/>
    </row>
    <row r="160" spans="1:3">
      <c r="A160" s="243">
        <v>2012804</v>
      </c>
      <c r="B160" s="243" t="s">
        <v>91</v>
      </c>
      <c r="C160" s="244"/>
    </row>
    <row r="161" spans="1:3">
      <c r="A161" s="243">
        <v>2012850</v>
      </c>
      <c r="B161" s="243" t="s">
        <v>86</v>
      </c>
      <c r="C161" s="244"/>
    </row>
    <row r="162" spans="1:3">
      <c r="A162" s="243">
        <v>2012899</v>
      </c>
      <c r="B162" s="243" t="s">
        <v>167</v>
      </c>
      <c r="C162" s="244"/>
    </row>
    <row r="163" spans="1:3">
      <c r="A163" s="241">
        <v>20129</v>
      </c>
      <c r="B163" s="241" t="s">
        <v>168</v>
      </c>
      <c r="C163" s="242">
        <f>SUM(C164:C169)</f>
        <v>351</v>
      </c>
    </row>
    <row r="164" spans="1:3">
      <c r="A164" s="243">
        <v>2012901</v>
      </c>
      <c r="B164" s="243" t="s">
        <v>77</v>
      </c>
      <c r="C164" s="244">
        <v>148</v>
      </c>
    </row>
    <row r="165" spans="1:3">
      <c r="A165" s="243">
        <v>2012902</v>
      </c>
      <c r="B165" s="243" t="s">
        <v>78</v>
      </c>
      <c r="C165" s="244">
        <v>41</v>
      </c>
    </row>
    <row r="166" spans="1:3">
      <c r="A166" s="243">
        <v>2012903</v>
      </c>
      <c r="B166" s="243" t="s">
        <v>79</v>
      </c>
      <c r="C166" s="244"/>
    </row>
    <row r="167" spans="1:3">
      <c r="A167" s="243">
        <v>2012906</v>
      </c>
      <c r="B167" s="243" t="s">
        <v>169</v>
      </c>
      <c r="C167" s="244">
        <v>162</v>
      </c>
    </row>
    <row r="168" spans="1:3">
      <c r="A168" s="243">
        <v>2012950</v>
      </c>
      <c r="B168" s="243" t="s">
        <v>86</v>
      </c>
      <c r="C168" s="244"/>
    </row>
    <row r="169" spans="1:3">
      <c r="A169" s="243">
        <v>2012999</v>
      </c>
      <c r="B169" s="243" t="s">
        <v>170</v>
      </c>
      <c r="C169" s="244"/>
    </row>
    <row r="170" spans="1:3">
      <c r="A170" s="241">
        <v>20131</v>
      </c>
      <c r="B170" s="241" t="s">
        <v>171</v>
      </c>
      <c r="C170" s="242">
        <f>SUM(C171:C176)</f>
        <v>963</v>
      </c>
    </row>
    <row r="171" spans="1:3">
      <c r="A171" s="243">
        <v>2013101</v>
      </c>
      <c r="B171" s="243" t="s">
        <v>77</v>
      </c>
      <c r="C171" s="244">
        <v>813</v>
      </c>
    </row>
    <row r="172" spans="1:3">
      <c r="A172" s="243">
        <v>2013102</v>
      </c>
      <c r="B172" s="243" t="s">
        <v>78</v>
      </c>
      <c r="C172" s="244">
        <v>150</v>
      </c>
    </row>
    <row r="173" spans="1:3">
      <c r="A173" s="243">
        <v>2013103</v>
      </c>
      <c r="B173" s="243" t="s">
        <v>79</v>
      </c>
      <c r="C173" s="244"/>
    </row>
    <row r="174" spans="1:3">
      <c r="A174" s="243">
        <v>2013105</v>
      </c>
      <c r="B174" s="243" t="s">
        <v>172</v>
      </c>
      <c r="C174" s="244"/>
    </row>
    <row r="175" spans="1:3">
      <c r="A175" s="243">
        <v>2013150</v>
      </c>
      <c r="B175" s="243" t="s">
        <v>86</v>
      </c>
      <c r="C175" s="244"/>
    </row>
    <row r="176" spans="1:3">
      <c r="A176" s="243">
        <v>2013199</v>
      </c>
      <c r="B176" s="243" t="s">
        <v>173</v>
      </c>
      <c r="C176" s="244"/>
    </row>
    <row r="177" spans="1:3">
      <c r="A177" s="241">
        <v>20132</v>
      </c>
      <c r="B177" s="241" t="s">
        <v>174</v>
      </c>
      <c r="C177" s="242">
        <f>SUM(C178:C183)</f>
        <v>431</v>
      </c>
    </row>
    <row r="178" spans="1:3">
      <c r="A178" s="243">
        <v>2013201</v>
      </c>
      <c r="B178" s="243" t="s">
        <v>77</v>
      </c>
      <c r="C178" s="244">
        <v>333</v>
      </c>
    </row>
    <row r="179" spans="1:3">
      <c r="A179" s="243">
        <v>2013202</v>
      </c>
      <c r="B179" s="243" t="s">
        <v>78</v>
      </c>
      <c r="C179" s="244">
        <v>98</v>
      </c>
    </row>
    <row r="180" spans="1:3">
      <c r="A180" s="243">
        <v>2013203</v>
      </c>
      <c r="B180" s="243" t="s">
        <v>79</v>
      </c>
      <c r="C180" s="244"/>
    </row>
    <row r="181" spans="1:3">
      <c r="A181" s="243">
        <v>2013204</v>
      </c>
      <c r="B181" s="243" t="s">
        <v>175</v>
      </c>
      <c r="C181" s="244"/>
    </row>
    <row r="182" spans="1:3">
      <c r="A182" s="243">
        <v>2013250</v>
      </c>
      <c r="B182" s="243" t="s">
        <v>86</v>
      </c>
      <c r="C182" s="244"/>
    </row>
    <row r="183" spans="1:3">
      <c r="A183" s="243">
        <v>2013299</v>
      </c>
      <c r="B183" s="243" t="s">
        <v>176</v>
      </c>
      <c r="C183" s="244"/>
    </row>
    <row r="184" spans="1:3">
      <c r="A184" s="241">
        <v>20133</v>
      </c>
      <c r="B184" s="241" t="s">
        <v>177</v>
      </c>
      <c r="C184" s="242">
        <f>SUM(C185:C190)</f>
        <v>276</v>
      </c>
    </row>
    <row r="185" spans="1:3">
      <c r="A185" s="243">
        <v>2013301</v>
      </c>
      <c r="B185" s="243" t="s">
        <v>77</v>
      </c>
      <c r="C185" s="244">
        <v>231</v>
      </c>
    </row>
    <row r="186" spans="1:3">
      <c r="A186" s="243">
        <v>2013302</v>
      </c>
      <c r="B186" s="243" t="s">
        <v>78</v>
      </c>
      <c r="C186" s="244">
        <v>45</v>
      </c>
    </row>
    <row r="187" spans="1:3">
      <c r="A187" s="243">
        <v>2013303</v>
      </c>
      <c r="B187" s="243" t="s">
        <v>79</v>
      </c>
      <c r="C187" s="244"/>
    </row>
    <row r="188" spans="1:3">
      <c r="A188" s="243">
        <v>2013304</v>
      </c>
      <c r="B188" s="243" t="s">
        <v>178</v>
      </c>
      <c r="C188" s="244"/>
    </row>
    <row r="189" spans="1:3">
      <c r="A189" s="243">
        <v>2013350</v>
      </c>
      <c r="B189" s="243" t="s">
        <v>86</v>
      </c>
      <c r="C189" s="244"/>
    </row>
    <row r="190" spans="1:3">
      <c r="A190" s="243">
        <v>2013399</v>
      </c>
      <c r="B190" s="243" t="s">
        <v>179</v>
      </c>
      <c r="C190" s="244"/>
    </row>
    <row r="191" spans="1:3">
      <c r="A191" s="241">
        <v>20134</v>
      </c>
      <c r="B191" s="241" t="s">
        <v>180</v>
      </c>
      <c r="C191" s="242">
        <f>SUM(C192:C198)</f>
        <v>228</v>
      </c>
    </row>
    <row r="192" spans="1:3">
      <c r="A192" s="243">
        <v>2013401</v>
      </c>
      <c r="B192" s="243" t="s">
        <v>77</v>
      </c>
      <c r="C192" s="244">
        <v>206</v>
      </c>
    </row>
    <row r="193" spans="1:3">
      <c r="A193" s="243">
        <v>2013402</v>
      </c>
      <c r="B193" s="243" t="s">
        <v>78</v>
      </c>
      <c r="C193" s="244">
        <v>22</v>
      </c>
    </row>
    <row r="194" spans="1:3">
      <c r="A194" s="243">
        <v>2013403</v>
      </c>
      <c r="B194" s="243" t="s">
        <v>79</v>
      </c>
      <c r="C194" s="244"/>
    </row>
    <row r="195" spans="1:3">
      <c r="A195" s="243">
        <v>2013404</v>
      </c>
      <c r="B195" s="243" t="s">
        <v>181</v>
      </c>
      <c r="C195" s="244"/>
    </row>
    <row r="196" spans="1:3">
      <c r="A196" s="243">
        <v>2013405</v>
      </c>
      <c r="B196" s="243" t="s">
        <v>182</v>
      </c>
      <c r="C196" s="244"/>
    </row>
    <row r="197" spans="1:3">
      <c r="A197" s="243">
        <v>2013450</v>
      </c>
      <c r="B197" s="243" t="s">
        <v>86</v>
      </c>
      <c r="C197" s="244"/>
    </row>
    <row r="198" spans="1:3">
      <c r="A198" s="243">
        <v>2013499</v>
      </c>
      <c r="B198" s="243" t="s">
        <v>183</v>
      </c>
      <c r="C198" s="244"/>
    </row>
    <row r="199" spans="1:3">
      <c r="A199" s="241">
        <v>20135</v>
      </c>
      <c r="B199" s="241" t="s">
        <v>184</v>
      </c>
      <c r="C199" s="242">
        <f>SUM(C200:C204)</f>
        <v>0</v>
      </c>
    </row>
    <row r="200" spans="1:3">
      <c r="A200" s="243">
        <v>2013501</v>
      </c>
      <c r="B200" s="243" t="s">
        <v>77</v>
      </c>
      <c r="C200" s="244"/>
    </row>
    <row r="201" spans="1:3">
      <c r="A201" s="243">
        <v>2013502</v>
      </c>
      <c r="B201" s="243" t="s">
        <v>78</v>
      </c>
      <c r="C201" s="244"/>
    </row>
    <row r="202" spans="1:3">
      <c r="A202" s="243">
        <v>2013503</v>
      </c>
      <c r="B202" s="243" t="s">
        <v>79</v>
      </c>
      <c r="C202" s="244"/>
    </row>
    <row r="203" spans="1:3">
      <c r="A203" s="243">
        <v>2013550</v>
      </c>
      <c r="B203" s="243" t="s">
        <v>86</v>
      </c>
      <c r="C203" s="244"/>
    </row>
    <row r="204" spans="1:3">
      <c r="A204" s="243">
        <v>2013599</v>
      </c>
      <c r="B204" s="243" t="s">
        <v>185</v>
      </c>
      <c r="C204" s="244"/>
    </row>
    <row r="205" spans="1:3">
      <c r="A205" s="241">
        <v>20136</v>
      </c>
      <c r="B205" s="241" t="s">
        <v>186</v>
      </c>
      <c r="C205" s="242">
        <f>SUM(C206:C210)</f>
        <v>0</v>
      </c>
    </row>
    <row r="206" spans="1:3">
      <c r="A206" s="243">
        <v>2013601</v>
      </c>
      <c r="B206" s="243" t="s">
        <v>77</v>
      </c>
      <c r="C206" s="244"/>
    </row>
    <row r="207" spans="1:3">
      <c r="A207" s="243">
        <v>2013602</v>
      </c>
      <c r="B207" s="243" t="s">
        <v>78</v>
      </c>
      <c r="C207" s="244"/>
    </row>
    <row r="208" spans="1:3">
      <c r="A208" s="243">
        <v>2013603</v>
      </c>
      <c r="B208" s="243" t="s">
        <v>79</v>
      </c>
      <c r="C208" s="244"/>
    </row>
    <row r="209" spans="1:3">
      <c r="A209" s="243">
        <v>2013650</v>
      </c>
      <c r="B209" s="243" t="s">
        <v>86</v>
      </c>
      <c r="C209" s="244"/>
    </row>
    <row r="210" spans="1:3">
      <c r="A210" s="243">
        <v>2013699</v>
      </c>
      <c r="B210" s="243" t="s">
        <v>187</v>
      </c>
      <c r="C210" s="244"/>
    </row>
    <row r="211" spans="1:3">
      <c r="A211" s="241">
        <v>20137</v>
      </c>
      <c r="B211" s="241" t="s">
        <v>188</v>
      </c>
      <c r="C211" s="242">
        <f>SUM(C212:C217)</f>
        <v>0</v>
      </c>
    </row>
    <row r="212" spans="1:3">
      <c r="A212" s="243">
        <v>2013701</v>
      </c>
      <c r="B212" s="243" t="s">
        <v>77</v>
      </c>
      <c r="C212" s="244"/>
    </row>
    <row r="213" spans="1:3">
      <c r="A213" s="243">
        <v>2013702</v>
      </c>
      <c r="B213" s="243" t="s">
        <v>78</v>
      </c>
      <c r="C213" s="244"/>
    </row>
    <row r="214" spans="1:3">
      <c r="A214" s="243">
        <v>2013703</v>
      </c>
      <c r="B214" s="243" t="s">
        <v>79</v>
      </c>
      <c r="C214" s="244"/>
    </row>
    <row r="215" spans="1:3">
      <c r="A215" s="243">
        <v>2013704</v>
      </c>
      <c r="B215" s="243" t="s">
        <v>189</v>
      </c>
      <c r="C215" s="244"/>
    </row>
    <row r="216" spans="1:3">
      <c r="A216" s="243">
        <v>2013750</v>
      </c>
      <c r="B216" s="243" t="s">
        <v>86</v>
      </c>
      <c r="C216" s="244"/>
    </row>
    <row r="217" spans="1:3">
      <c r="A217" s="243">
        <v>2013799</v>
      </c>
      <c r="B217" s="243" t="s">
        <v>190</v>
      </c>
      <c r="C217" s="244"/>
    </row>
    <row r="218" spans="1:3">
      <c r="A218" s="241">
        <v>20138</v>
      </c>
      <c r="B218" s="241" t="s">
        <v>191</v>
      </c>
      <c r="C218" s="242">
        <f>SUM(C219:C232)</f>
        <v>1390</v>
      </c>
    </row>
    <row r="219" spans="1:3">
      <c r="A219" s="243">
        <v>2013801</v>
      </c>
      <c r="B219" s="243" t="s">
        <v>77</v>
      </c>
      <c r="C219" s="244">
        <v>1215</v>
      </c>
    </row>
    <row r="220" spans="1:3">
      <c r="A220" s="243">
        <v>2013802</v>
      </c>
      <c r="B220" s="243" t="s">
        <v>78</v>
      </c>
      <c r="C220" s="244">
        <v>115</v>
      </c>
    </row>
    <row r="221" spans="1:3">
      <c r="A221" s="243">
        <v>2013803</v>
      </c>
      <c r="B221" s="243" t="s">
        <v>79</v>
      </c>
      <c r="C221" s="244"/>
    </row>
    <row r="222" spans="1:3">
      <c r="A222" s="243">
        <v>2013804</v>
      </c>
      <c r="B222" s="243" t="s">
        <v>192</v>
      </c>
      <c r="C222" s="244"/>
    </row>
    <row r="223" spans="1:3">
      <c r="A223" s="243">
        <v>2013805</v>
      </c>
      <c r="B223" s="243" t="s">
        <v>193</v>
      </c>
      <c r="C223" s="244"/>
    </row>
    <row r="224" spans="1:3">
      <c r="A224" s="243">
        <v>2013808</v>
      </c>
      <c r="B224" s="243" t="s">
        <v>118</v>
      </c>
      <c r="C224" s="244"/>
    </row>
    <row r="225" spans="1:3">
      <c r="A225" s="243">
        <v>2013810</v>
      </c>
      <c r="B225" s="243" t="s">
        <v>194</v>
      </c>
      <c r="C225" s="244">
        <v>10</v>
      </c>
    </row>
    <row r="226" spans="1:3">
      <c r="A226" s="243">
        <v>2013812</v>
      </c>
      <c r="B226" s="243" t="s">
        <v>195</v>
      </c>
      <c r="C226" s="244"/>
    </row>
    <row r="227" spans="1:3">
      <c r="A227" s="243">
        <v>2013813</v>
      </c>
      <c r="B227" s="243" t="s">
        <v>196</v>
      </c>
      <c r="C227" s="244"/>
    </row>
    <row r="228" spans="1:3">
      <c r="A228" s="243">
        <v>2013814</v>
      </c>
      <c r="B228" s="243" t="s">
        <v>197</v>
      </c>
      <c r="C228" s="244"/>
    </row>
    <row r="229" spans="1:3">
      <c r="A229" s="243">
        <v>2013815</v>
      </c>
      <c r="B229" s="243" t="s">
        <v>198</v>
      </c>
      <c r="C229" s="244">
        <v>10</v>
      </c>
    </row>
    <row r="230" spans="1:3">
      <c r="A230" s="243">
        <v>2013816</v>
      </c>
      <c r="B230" s="243" t="s">
        <v>199</v>
      </c>
      <c r="C230" s="244">
        <v>40</v>
      </c>
    </row>
    <row r="231" spans="1:3">
      <c r="A231" s="243">
        <v>2013850</v>
      </c>
      <c r="B231" s="243" t="s">
        <v>86</v>
      </c>
      <c r="C231" s="244"/>
    </row>
    <row r="232" spans="1:3">
      <c r="A232" s="243">
        <v>2013899</v>
      </c>
      <c r="B232" s="243" t="s">
        <v>200</v>
      </c>
      <c r="C232" s="244"/>
    </row>
    <row r="233" spans="1:3">
      <c r="A233" s="241">
        <v>20199</v>
      </c>
      <c r="B233" s="241" t="s">
        <v>201</v>
      </c>
      <c r="C233" s="242">
        <f>SUM(C234:C235)</f>
        <v>190</v>
      </c>
    </row>
    <row r="234" spans="1:3">
      <c r="A234" s="243">
        <v>2019901</v>
      </c>
      <c r="B234" s="243" t="s">
        <v>202</v>
      </c>
      <c r="C234" s="244"/>
    </row>
    <row r="235" spans="1:3">
      <c r="A235" s="243">
        <v>2019999</v>
      </c>
      <c r="B235" s="243" t="s">
        <v>203</v>
      </c>
      <c r="C235" s="244">
        <v>190</v>
      </c>
    </row>
    <row r="236" spans="1:3">
      <c r="A236" s="239">
        <v>202</v>
      </c>
      <c r="B236" s="239" t="s">
        <v>204</v>
      </c>
      <c r="C236" s="240">
        <f>C237+C244+C247+C250+C256+C261+C263+C268+C274</f>
        <v>0</v>
      </c>
    </row>
    <row r="237" spans="1:3">
      <c r="A237" s="241">
        <v>20201</v>
      </c>
      <c r="B237" s="241" t="s">
        <v>205</v>
      </c>
      <c r="C237" s="242">
        <f>SUM(C238:C243)</f>
        <v>0</v>
      </c>
    </row>
    <row r="238" spans="1:3">
      <c r="A238" s="243">
        <v>2020101</v>
      </c>
      <c r="B238" s="243" t="s">
        <v>77</v>
      </c>
      <c r="C238" s="244"/>
    </row>
    <row r="239" spans="1:3">
      <c r="A239" s="243">
        <v>2020102</v>
      </c>
      <c r="B239" s="243" t="s">
        <v>78</v>
      </c>
      <c r="C239" s="244"/>
    </row>
    <row r="240" spans="1:3">
      <c r="A240" s="243">
        <v>2020103</v>
      </c>
      <c r="B240" s="243" t="s">
        <v>79</v>
      </c>
      <c r="C240" s="244"/>
    </row>
    <row r="241" spans="1:3">
      <c r="A241" s="243">
        <v>2020104</v>
      </c>
      <c r="B241" s="243" t="s">
        <v>172</v>
      </c>
      <c r="C241" s="244"/>
    </row>
    <row r="242" spans="1:3">
      <c r="A242" s="243">
        <v>2020150</v>
      </c>
      <c r="B242" s="243" t="s">
        <v>86</v>
      </c>
      <c r="C242" s="244"/>
    </row>
    <row r="243" spans="1:3">
      <c r="A243" s="243">
        <v>2020199</v>
      </c>
      <c r="B243" s="243" t="s">
        <v>206</v>
      </c>
      <c r="C243" s="244"/>
    </row>
    <row r="244" spans="1:3">
      <c r="A244" s="241">
        <v>20202</v>
      </c>
      <c r="B244" s="241" t="s">
        <v>207</v>
      </c>
      <c r="C244" s="242">
        <f>SUM(C245:C246)</f>
        <v>0</v>
      </c>
    </row>
    <row r="245" spans="1:3">
      <c r="A245" s="243">
        <v>2020201</v>
      </c>
      <c r="B245" s="243" t="s">
        <v>208</v>
      </c>
      <c r="C245" s="244"/>
    </row>
    <row r="246" spans="1:3">
      <c r="A246" s="243">
        <v>2020202</v>
      </c>
      <c r="B246" s="243" t="s">
        <v>209</v>
      </c>
      <c r="C246" s="244"/>
    </row>
    <row r="247" spans="1:3">
      <c r="A247" s="241">
        <v>20203</v>
      </c>
      <c r="B247" s="241" t="s">
        <v>210</v>
      </c>
      <c r="C247" s="242">
        <f>SUM(C248:C249)</f>
        <v>0</v>
      </c>
    </row>
    <row r="248" spans="1:3">
      <c r="A248" s="243">
        <v>2020304</v>
      </c>
      <c r="B248" s="243" t="s">
        <v>211</v>
      </c>
      <c r="C248" s="244"/>
    </row>
    <row r="249" spans="1:3">
      <c r="A249" s="243">
        <v>2020306</v>
      </c>
      <c r="B249" s="243" t="s">
        <v>212</v>
      </c>
      <c r="C249" s="244"/>
    </row>
    <row r="250" spans="1:3">
      <c r="A250" s="241">
        <v>20204</v>
      </c>
      <c r="B250" s="241" t="s">
        <v>213</v>
      </c>
      <c r="C250" s="242">
        <f>SUM(C251:C255)</f>
        <v>0</v>
      </c>
    </row>
    <row r="251" spans="1:3">
      <c r="A251" s="243">
        <v>2020401</v>
      </c>
      <c r="B251" s="243" t="s">
        <v>214</v>
      </c>
      <c r="C251" s="244"/>
    </row>
    <row r="252" spans="1:3">
      <c r="A252" s="243">
        <v>2020402</v>
      </c>
      <c r="B252" s="243" t="s">
        <v>215</v>
      </c>
      <c r="C252" s="244"/>
    </row>
    <row r="253" spans="1:3">
      <c r="A253" s="243">
        <v>2020403</v>
      </c>
      <c r="B253" s="243" t="s">
        <v>216</v>
      </c>
      <c r="C253" s="244"/>
    </row>
    <row r="254" spans="1:3">
      <c r="A254" s="243">
        <v>2020404</v>
      </c>
      <c r="B254" s="243" t="s">
        <v>217</v>
      </c>
      <c r="C254" s="244"/>
    </row>
    <row r="255" spans="1:3">
      <c r="A255" s="243">
        <v>2020499</v>
      </c>
      <c r="B255" s="243" t="s">
        <v>218</v>
      </c>
      <c r="C255" s="244"/>
    </row>
    <row r="256" spans="1:3">
      <c r="A256" s="241">
        <v>20205</v>
      </c>
      <c r="B256" s="241" t="s">
        <v>219</v>
      </c>
      <c r="C256" s="242">
        <f>SUM(C257:C260)</f>
        <v>0</v>
      </c>
    </row>
    <row r="257" spans="1:3">
      <c r="A257" s="243">
        <v>2020503</v>
      </c>
      <c r="B257" s="243" t="s">
        <v>220</v>
      </c>
      <c r="C257" s="244"/>
    </row>
    <row r="258" spans="1:3">
      <c r="A258" s="243">
        <v>2020504</v>
      </c>
      <c r="B258" s="243" t="s">
        <v>221</v>
      </c>
      <c r="C258" s="244"/>
    </row>
    <row r="259" spans="1:3">
      <c r="A259" s="243">
        <v>2020505</v>
      </c>
      <c r="B259" s="243" t="s">
        <v>222</v>
      </c>
      <c r="C259" s="244"/>
    </row>
    <row r="260" spans="1:3">
      <c r="A260" s="243">
        <v>2020599</v>
      </c>
      <c r="B260" s="243" t="s">
        <v>223</v>
      </c>
      <c r="C260" s="244"/>
    </row>
    <row r="261" spans="1:3">
      <c r="A261" s="241">
        <v>20206</v>
      </c>
      <c r="B261" s="241" t="s">
        <v>224</v>
      </c>
      <c r="C261" s="242">
        <f>SUM(C262)</f>
        <v>0</v>
      </c>
    </row>
    <row r="262" spans="1:3">
      <c r="A262" s="243">
        <v>2020601</v>
      </c>
      <c r="B262" s="243" t="s">
        <v>225</v>
      </c>
      <c r="C262" s="244"/>
    </row>
    <row r="263" spans="1:3">
      <c r="A263" s="241">
        <v>20207</v>
      </c>
      <c r="B263" s="241" t="s">
        <v>226</v>
      </c>
      <c r="C263" s="242">
        <f>SUM(C264:C267)</f>
        <v>0</v>
      </c>
    </row>
    <row r="264" spans="1:3">
      <c r="A264" s="243">
        <v>2020701</v>
      </c>
      <c r="B264" s="243" t="s">
        <v>227</v>
      </c>
      <c r="C264" s="244"/>
    </row>
    <row r="265" spans="1:3">
      <c r="A265" s="243">
        <v>2020702</v>
      </c>
      <c r="B265" s="243" t="s">
        <v>228</v>
      </c>
      <c r="C265" s="244"/>
    </row>
    <row r="266" spans="1:3">
      <c r="A266" s="243">
        <v>2020703</v>
      </c>
      <c r="B266" s="243" t="s">
        <v>229</v>
      </c>
      <c r="C266" s="244"/>
    </row>
    <row r="267" spans="1:3">
      <c r="A267" s="243">
        <v>2020799</v>
      </c>
      <c r="B267" s="243" t="s">
        <v>230</v>
      </c>
      <c r="C267" s="244"/>
    </row>
    <row r="268" spans="1:3">
      <c r="A268" s="241">
        <v>20208</v>
      </c>
      <c r="B268" s="241" t="s">
        <v>231</v>
      </c>
      <c r="C268" s="242">
        <f>SUM(C269:C273)</f>
        <v>0</v>
      </c>
    </row>
    <row r="269" spans="1:3">
      <c r="A269" s="243">
        <v>2020801</v>
      </c>
      <c r="B269" s="243" t="s">
        <v>77</v>
      </c>
      <c r="C269" s="244"/>
    </row>
    <row r="270" spans="1:3">
      <c r="A270" s="243">
        <v>2020802</v>
      </c>
      <c r="B270" s="243" t="s">
        <v>78</v>
      </c>
      <c r="C270" s="244"/>
    </row>
    <row r="271" spans="1:3">
      <c r="A271" s="243">
        <v>2020803</v>
      </c>
      <c r="B271" s="243" t="s">
        <v>79</v>
      </c>
      <c r="C271" s="244"/>
    </row>
    <row r="272" spans="1:3">
      <c r="A272" s="243">
        <v>2020850</v>
      </c>
      <c r="B272" s="243" t="s">
        <v>86</v>
      </c>
      <c r="C272" s="244"/>
    </row>
    <row r="273" spans="1:3">
      <c r="A273" s="243">
        <v>2020899</v>
      </c>
      <c r="B273" s="243" t="s">
        <v>232</v>
      </c>
      <c r="C273" s="244"/>
    </row>
    <row r="274" spans="1:3">
      <c r="A274" s="241">
        <v>20299</v>
      </c>
      <c r="B274" s="241" t="s">
        <v>233</v>
      </c>
      <c r="C274" s="242">
        <f t="shared" ref="C274:C279" si="0">SUM(C275)</f>
        <v>0</v>
      </c>
    </row>
    <row r="275" spans="1:3">
      <c r="A275" s="243">
        <v>2029999</v>
      </c>
      <c r="B275" s="243" t="s">
        <v>234</v>
      </c>
      <c r="C275" s="244"/>
    </row>
    <row r="276" spans="1:3">
      <c r="A276" s="239">
        <v>203</v>
      </c>
      <c r="B276" s="239" t="s">
        <v>235</v>
      </c>
      <c r="C276" s="240">
        <f>C277+C279+C281+C283+C293</f>
        <v>130</v>
      </c>
    </row>
    <row r="277" spans="1:3">
      <c r="A277" s="241">
        <v>20301</v>
      </c>
      <c r="B277" s="241" t="s">
        <v>236</v>
      </c>
      <c r="C277" s="242">
        <f t="shared" si="0"/>
        <v>0</v>
      </c>
    </row>
    <row r="278" spans="1:3">
      <c r="A278" s="243">
        <v>2030101</v>
      </c>
      <c r="B278" s="243" t="s">
        <v>237</v>
      </c>
      <c r="C278" s="244"/>
    </row>
    <row r="279" spans="1:3">
      <c r="A279" s="241">
        <v>20304</v>
      </c>
      <c r="B279" s="241" t="s">
        <v>238</v>
      </c>
      <c r="C279" s="242">
        <f t="shared" si="0"/>
        <v>0</v>
      </c>
    </row>
    <row r="280" spans="1:3">
      <c r="A280" s="243">
        <v>2030401</v>
      </c>
      <c r="B280" s="243" t="s">
        <v>239</v>
      </c>
      <c r="C280" s="244"/>
    </row>
    <row r="281" spans="1:3">
      <c r="A281" s="241">
        <v>20305</v>
      </c>
      <c r="B281" s="241" t="s">
        <v>240</v>
      </c>
      <c r="C281" s="242">
        <f>SUM(C282)</f>
        <v>0</v>
      </c>
    </row>
    <row r="282" spans="1:3">
      <c r="A282" s="243">
        <v>2030501</v>
      </c>
      <c r="B282" s="243" t="s">
        <v>241</v>
      </c>
      <c r="C282" s="244"/>
    </row>
    <row r="283" spans="1:3">
      <c r="A283" s="241">
        <v>20306</v>
      </c>
      <c r="B283" s="241" t="s">
        <v>242</v>
      </c>
      <c r="C283" s="242">
        <f>SUM(C284:C292)</f>
        <v>130</v>
      </c>
    </row>
    <row r="284" spans="1:3">
      <c r="A284" s="243">
        <v>2030601</v>
      </c>
      <c r="B284" s="243" t="s">
        <v>243</v>
      </c>
      <c r="C284" s="244">
        <v>130</v>
      </c>
    </row>
    <row r="285" spans="1:3">
      <c r="A285" s="243">
        <v>2030602</v>
      </c>
      <c r="B285" s="243" t="s">
        <v>244</v>
      </c>
      <c r="C285" s="244"/>
    </row>
    <row r="286" spans="1:3">
      <c r="A286" s="243">
        <v>2030603</v>
      </c>
      <c r="B286" s="243" t="s">
        <v>245</v>
      </c>
      <c r="C286" s="244"/>
    </row>
    <row r="287" spans="1:3">
      <c r="A287" s="243">
        <v>2030604</v>
      </c>
      <c r="B287" s="243" t="s">
        <v>246</v>
      </c>
      <c r="C287" s="244"/>
    </row>
    <row r="288" spans="1:3">
      <c r="A288" s="243">
        <v>2030605</v>
      </c>
      <c r="B288" s="243" t="s">
        <v>247</v>
      </c>
      <c r="C288" s="244"/>
    </row>
    <row r="289" spans="1:3">
      <c r="A289" s="243">
        <v>2030606</v>
      </c>
      <c r="B289" s="243" t="s">
        <v>248</v>
      </c>
      <c r="C289" s="244"/>
    </row>
    <row r="290" spans="1:3">
      <c r="A290" s="243">
        <v>2030607</v>
      </c>
      <c r="B290" s="243" t="s">
        <v>249</v>
      </c>
      <c r="C290" s="244"/>
    </row>
    <row r="291" spans="1:3">
      <c r="A291" s="243">
        <v>2030608</v>
      </c>
      <c r="B291" s="243" t="s">
        <v>250</v>
      </c>
      <c r="C291" s="244"/>
    </row>
    <row r="292" spans="1:3">
      <c r="A292" s="243">
        <v>2030699</v>
      </c>
      <c r="B292" s="243" t="s">
        <v>251</v>
      </c>
      <c r="C292" s="244"/>
    </row>
    <row r="293" spans="1:3">
      <c r="A293" s="241">
        <v>20399</v>
      </c>
      <c r="B293" s="241" t="s">
        <v>252</v>
      </c>
      <c r="C293" s="242">
        <f>SUM(C294)</f>
        <v>0</v>
      </c>
    </row>
    <row r="294" spans="1:3">
      <c r="A294" s="243">
        <v>2039999</v>
      </c>
      <c r="B294" s="243" t="s">
        <v>253</v>
      </c>
      <c r="C294" s="244"/>
    </row>
    <row r="295" spans="1:3">
      <c r="A295" s="239">
        <v>204</v>
      </c>
      <c r="B295" s="239" t="s">
        <v>254</v>
      </c>
      <c r="C295" s="240">
        <f>C296+C299+C310+C317+C325+C334+C348+C358+C368+C376+C382</f>
        <v>1505</v>
      </c>
    </row>
    <row r="296" spans="1:3">
      <c r="A296" s="241">
        <v>20401</v>
      </c>
      <c r="B296" s="241" t="s">
        <v>255</v>
      </c>
      <c r="C296" s="242">
        <f>SUM(C297:C298)</f>
        <v>0</v>
      </c>
    </row>
    <row r="297" spans="1:3">
      <c r="A297" s="243">
        <v>2040101</v>
      </c>
      <c r="B297" s="243" t="s">
        <v>256</v>
      </c>
      <c r="C297" s="244"/>
    </row>
    <row r="298" spans="1:3">
      <c r="A298" s="243">
        <v>2040199</v>
      </c>
      <c r="B298" s="243" t="s">
        <v>257</v>
      </c>
      <c r="C298" s="244"/>
    </row>
    <row r="299" spans="1:3">
      <c r="A299" s="241">
        <v>20402</v>
      </c>
      <c r="B299" s="241" t="s">
        <v>258</v>
      </c>
      <c r="C299" s="242">
        <f>SUM(C300:C309)</f>
        <v>722</v>
      </c>
    </row>
    <row r="300" spans="1:3">
      <c r="A300" s="243">
        <v>2040201</v>
      </c>
      <c r="B300" s="243" t="s">
        <v>77</v>
      </c>
      <c r="C300" s="244">
        <v>625</v>
      </c>
    </row>
    <row r="301" spans="1:3">
      <c r="A301" s="243">
        <v>2040202</v>
      </c>
      <c r="B301" s="243" t="s">
        <v>78</v>
      </c>
      <c r="C301" s="244"/>
    </row>
    <row r="302" spans="1:3">
      <c r="A302" s="243">
        <v>2040203</v>
      </c>
      <c r="B302" s="243" t="s">
        <v>79</v>
      </c>
      <c r="C302" s="244"/>
    </row>
    <row r="303" spans="1:3">
      <c r="A303" s="243">
        <v>2040219</v>
      </c>
      <c r="B303" s="243" t="s">
        <v>118</v>
      </c>
      <c r="C303" s="244"/>
    </row>
    <row r="304" spans="1:3">
      <c r="A304" s="243">
        <v>2040220</v>
      </c>
      <c r="B304" s="243" t="s">
        <v>259</v>
      </c>
      <c r="C304" s="244"/>
    </row>
    <row r="305" spans="1:3">
      <c r="A305" s="243">
        <v>2040221</v>
      </c>
      <c r="B305" s="243" t="s">
        <v>260</v>
      </c>
      <c r="C305" s="244"/>
    </row>
    <row r="306" spans="1:3">
      <c r="A306" s="243">
        <v>2040222</v>
      </c>
      <c r="B306" s="243" t="s">
        <v>261</v>
      </c>
      <c r="C306" s="244"/>
    </row>
    <row r="307" spans="1:3">
      <c r="A307" s="243">
        <v>2040223</v>
      </c>
      <c r="B307" s="243" t="s">
        <v>262</v>
      </c>
      <c r="C307" s="244"/>
    </row>
    <row r="308" spans="1:3">
      <c r="A308" s="243">
        <v>2040250</v>
      </c>
      <c r="B308" s="243" t="s">
        <v>86</v>
      </c>
      <c r="C308" s="244"/>
    </row>
    <row r="309" spans="1:3">
      <c r="A309" s="243">
        <v>2040299</v>
      </c>
      <c r="B309" s="243" t="s">
        <v>263</v>
      </c>
      <c r="C309" s="244">
        <v>97</v>
      </c>
    </row>
    <row r="310" spans="1:3">
      <c r="A310" s="241">
        <v>20403</v>
      </c>
      <c r="B310" s="241" t="s">
        <v>264</v>
      </c>
      <c r="C310" s="242">
        <f>SUM(C311:C316)</f>
        <v>0</v>
      </c>
    </row>
    <row r="311" spans="1:3">
      <c r="A311" s="243">
        <v>2040301</v>
      </c>
      <c r="B311" s="243" t="s">
        <v>77</v>
      </c>
      <c r="C311" s="244"/>
    </row>
    <row r="312" spans="1:3">
      <c r="A312" s="243">
        <v>2040302</v>
      </c>
      <c r="B312" s="243" t="s">
        <v>78</v>
      </c>
      <c r="C312" s="244"/>
    </row>
    <row r="313" spans="1:3">
      <c r="A313" s="243">
        <v>2040303</v>
      </c>
      <c r="B313" s="243" t="s">
        <v>79</v>
      </c>
      <c r="C313" s="244"/>
    </row>
    <row r="314" spans="1:3">
      <c r="A314" s="243">
        <v>2040304</v>
      </c>
      <c r="B314" s="243" t="s">
        <v>265</v>
      </c>
      <c r="C314" s="244"/>
    </row>
    <row r="315" spans="1:3">
      <c r="A315" s="243">
        <v>2040350</v>
      </c>
      <c r="B315" s="243" t="s">
        <v>86</v>
      </c>
      <c r="C315" s="244"/>
    </row>
    <row r="316" spans="1:3">
      <c r="A316" s="243">
        <v>2040399</v>
      </c>
      <c r="B316" s="243" t="s">
        <v>266</v>
      </c>
      <c r="C316" s="244"/>
    </row>
    <row r="317" spans="1:3">
      <c r="A317" s="241">
        <v>20404</v>
      </c>
      <c r="B317" s="241" t="s">
        <v>267</v>
      </c>
      <c r="C317" s="242">
        <f>SUM(C318:C324)</f>
        <v>43</v>
      </c>
    </row>
    <row r="318" spans="1:3">
      <c r="A318" s="243">
        <v>2040401</v>
      </c>
      <c r="B318" s="243" t="s">
        <v>77</v>
      </c>
      <c r="C318" s="244">
        <v>43</v>
      </c>
    </row>
    <row r="319" spans="1:3">
      <c r="A319" s="243">
        <v>2040402</v>
      </c>
      <c r="B319" s="243" t="s">
        <v>78</v>
      </c>
      <c r="C319" s="244"/>
    </row>
    <row r="320" spans="1:3">
      <c r="A320" s="243">
        <v>2040403</v>
      </c>
      <c r="B320" s="243" t="s">
        <v>79</v>
      </c>
      <c r="C320" s="244"/>
    </row>
    <row r="321" spans="1:3">
      <c r="A321" s="243">
        <v>2040409</v>
      </c>
      <c r="B321" s="243" t="s">
        <v>268</v>
      </c>
      <c r="C321" s="244"/>
    </row>
    <row r="322" spans="1:3">
      <c r="A322" s="243">
        <v>2040410</v>
      </c>
      <c r="B322" s="243" t="s">
        <v>269</v>
      </c>
      <c r="C322" s="244"/>
    </row>
    <row r="323" spans="1:3">
      <c r="A323" s="243">
        <v>2040450</v>
      </c>
      <c r="B323" s="243" t="s">
        <v>86</v>
      </c>
      <c r="C323" s="244"/>
    </row>
    <row r="324" spans="1:3">
      <c r="A324" s="243">
        <v>2040499</v>
      </c>
      <c r="B324" s="243" t="s">
        <v>270</v>
      </c>
      <c r="C324" s="244"/>
    </row>
    <row r="325" spans="1:3">
      <c r="A325" s="241">
        <v>20405</v>
      </c>
      <c r="B325" s="241" t="s">
        <v>271</v>
      </c>
      <c r="C325" s="242">
        <f>SUM(C326:C333)</f>
        <v>205</v>
      </c>
    </row>
    <row r="326" spans="1:3">
      <c r="A326" s="243">
        <v>2040501</v>
      </c>
      <c r="B326" s="243" t="s">
        <v>77</v>
      </c>
      <c r="C326" s="244">
        <v>205</v>
      </c>
    </row>
    <row r="327" spans="1:3">
      <c r="A327" s="243">
        <v>2040502</v>
      </c>
      <c r="B327" s="243" t="s">
        <v>78</v>
      </c>
      <c r="C327" s="244"/>
    </row>
    <row r="328" spans="1:3">
      <c r="A328" s="243">
        <v>2040503</v>
      </c>
      <c r="B328" s="243" t="s">
        <v>79</v>
      </c>
      <c r="C328" s="244"/>
    </row>
    <row r="329" spans="1:3">
      <c r="A329" s="243">
        <v>2040504</v>
      </c>
      <c r="B329" s="243" t="s">
        <v>272</v>
      </c>
      <c r="C329" s="244"/>
    </row>
    <row r="330" spans="1:3">
      <c r="A330" s="243">
        <v>2040505</v>
      </c>
      <c r="B330" s="243" t="s">
        <v>273</v>
      </c>
      <c r="C330" s="244"/>
    </row>
    <row r="331" spans="1:3">
      <c r="A331" s="243">
        <v>2040506</v>
      </c>
      <c r="B331" s="243" t="s">
        <v>274</v>
      </c>
      <c r="C331" s="244"/>
    </row>
    <row r="332" spans="1:3">
      <c r="A332" s="243">
        <v>2040550</v>
      </c>
      <c r="B332" s="243" t="s">
        <v>86</v>
      </c>
      <c r="C332" s="244"/>
    </row>
    <row r="333" spans="1:3">
      <c r="A333" s="243">
        <v>2040599</v>
      </c>
      <c r="B333" s="243" t="s">
        <v>275</v>
      </c>
      <c r="C333" s="244"/>
    </row>
    <row r="334" spans="1:3">
      <c r="A334" s="241">
        <v>20406</v>
      </c>
      <c r="B334" s="241" t="s">
        <v>276</v>
      </c>
      <c r="C334" s="242">
        <f>SUM(C335:C347)</f>
        <v>449</v>
      </c>
    </row>
    <row r="335" spans="1:3">
      <c r="A335" s="243">
        <v>2040601</v>
      </c>
      <c r="B335" s="243" t="s">
        <v>77</v>
      </c>
      <c r="C335" s="244">
        <v>400</v>
      </c>
    </row>
    <row r="336" spans="1:3">
      <c r="A336" s="243">
        <v>2040602</v>
      </c>
      <c r="B336" s="243" t="s">
        <v>78</v>
      </c>
      <c r="C336" s="244">
        <v>13</v>
      </c>
    </row>
    <row r="337" spans="1:3">
      <c r="A337" s="243">
        <v>2040603</v>
      </c>
      <c r="B337" s="243" t="s">
        <v>79</v>
      </c>
      <c r="C337" s="244"/>
    </row>
    <row r="338" spans="1:3">
      <c r="A338" s="243">
        <v>2040604</v>
      </c>
      <c r="B338" s="243" t="s">
        <v>277</v>
      </c>
      <c r="C338" s="244"/>
    </row>
    <row r="339" spans="1:3">
      <c r="A339" s="243">
        <v>2040605</v>
      </c>
      <c r="B339" s="243" t="s">
        <v>278</v>
      </c>
      <c r="C339" s="244">
        <v>7</v>
      </c>
    </row>
    <row r="340" spans="1:3">
      <c r="A340" s="243">
        <v>2040606</v>
      </c>
      <c r="B340" s="243" t="s">
        <v>279</v>
      </c>
      <c r="C340" s="244"/>
    </row>
    <row r="341" spans="1:3">
      <c r="A341" s="243">
        <v>2040607</v>
      </c>
      <c r="B341" s="243" t="s">
        <v>280</v>
      </c>
      <c r="C341" s="244"/>
    </row>
    <row r="342" spans="1:3">
      <c r="A342" s="243">
        <v>2040608</v>
      </c>
      <c r="B342" s="243" t="s">
        <v>281</v>
      </c>
      <c r="C342" s="244"/>
    </row>
    <row r="343" spans="1:3">
      <c r="A343" s="243">
        <v>2040610</v>
      </c>
      <c r="B343" s="243" t="s">
        <v>282</v>
      </c>
      <c r="C343" s="244"/>
    </row>
    <row r="344" spans="1:3">
      <c r="A344" s="243">
        <v>2040612</v>
      </c>
      <c r="B344" s="243" t="s">
        <v>283</v>
      </c>
      <c r="C344" s="244"/>
    </row>
    <row r="345" spans="1:3">
      <c r="A345" s="243">
        <v>2040613</v>
      </c>
      <c r="B345" s="243" t="s">
        <v>118</v>
      </c>
      <c r="C345" s="244"/>
    </row>
    <row r="346" spans="1:3">
      <c r="A346" s="243">
        <v>2040650</v>
      </c>
      <c r="B346" s="243" t="s">
        <v>86</v>
      </c>
      <c r="C346" s="244"/>
    </row>
    <row r="347" spans="1:3">
      <c r="A347" s="243">
        <v>2040699</v>
      </c>
      <c r="B347" s="243" t="s">
        <v>284</v>
      </c>
      <c r="C347" s="244">
        <v>29</v>
      </c>
    </row>
    <row r="348" spans="1:3">
      <c r="A348" s="241">
        <v>20407</v>
      </c>
      <c r="B348" s="241" t="s">
        <v>285</v>
      </c>
      <c r="C348" s="242">
        <f>SUM(C349:C357)</f>
        <v>0</v>
      </c>
    </row>
    <row r="349" spans="1:3">
      <c r="A349" s="243">
        <v>2040701</v>
      </c>
      <c r="B349" s="243" t="s">
        <v>77</v>
      </c>
      <c r="C349" s="244"/>
    </row>
    <row r="350" spans="1:3">
      <c r="A350" s="243">
        <v>2040702</v>
      </c>
      <c r="B350" s="243" t="s">
        <v>78</v>
      </c>
      <c r="C350" s="244"/>
    </row>
    <row r="351" spans="1:3">
      <c r="A351" s="243">
        <v>2040703</v>
      </c>
      <c r="B351" s="243" t="s">
        <v>79</v>
      </c>
      <c r="C351" s="244"/>
    </row>
    <row r="352" spans="1:3">
      <c r="A352" s="243">
        <v>2040704</v>
      </c>
      <c r="B352" s="243" t="s">
        <v>286</v>
      </c>
      <c r="C352" s="244"/>
    </row>
    <row r="353" spans="1:3">
      <c r="A353" s="243">
        <v>2040705</v>
      </c>
      <c r="B353" s="243" t="s">
        <v>287</v>
      </c>
      <c r="C353" s="244"/>
    </row>
    <row r="354" spans="1:3">
      <c r="A354" s="243">
        <v>2040706</v>
      </c>
      <c r="B354" s="243" t="s">
        <v>288</v>
      </c>
      <c r="C354" s="244"/>
    </row>
    <row r="355" spans="1:3">
      <c r="A355" s="243">
        <v>2040707</v>
      </c>
      <c r="B355" s="243" t="s">
        <v>118</v>
      </c>
      <c r="C355" s="244"/>
    </row>
    <row r="356" spans="1:3">
      <c r="A356" s="243">
        <v>2040750</v>
      </c>
      <c r="B356" s="243" t="s">
        <v>86</v>
      </c>
      <c r="C356" s="244"/>
    </row>
    <row r="357" spans="1:3">
      <c r="A357" s="243">
        <v>2040799</v>
      </c>
      <c r="B357" s="243" t="s">
        <v>289</v>
      </c>
      <c r="C357" s="244"/>
    </row>
    <row r="358" spans="1:3">
      <c r="A358" s="241">
        <v>20408</v>
      </c>
      <c r="B358" s="241" t="s">
        <v>290</v>
      </c>
      <c r="C358" s="242">
        <f>SUM(C359:C367)</f>
        <v>0</v>
      </c>
    </row>
    <row r="359" spans="1:3">
      <c r="A359" s="243">
        <v>2040801</v>
      </c>
      <c r="B359" s="243" t="s">
        <v>77</v>
      </c>
      <c r="C359" s="244"/>
    </row>
    <row r="360" spans="1:3">
      <c r="A360" s="243">
        <v>2040802</v>
      </c>
      <c r="B360" s="243" t="s">
        <v>78</v>
      </c>
      <c r="C360" s="244"/>
    </row>
    <row r="361" spans="1:3">
      <c r="A361" s="243">
        <v>2040803</v>
      </c>
      <c r="B361" s="243" t="s">
        <v>79</v>
      </c>
      <c r="C361" s="244"/>
    </row>
    <row r="362" spans="1:3">
      <c r="A362" s="243">
        <v>2040804</v>
      </c>
      <c r="B362" s="243" t="s">
        <v>291</v>
      </c>
      <c r="C362" s="244"/>
    </row>
    <row r="363" spans="1:3">
      <c r="A363" s="243">
        <v>2040805</v>
      </c>
      <c r="B363" s="243" t="s">
        <v>292</v>
      </c>
      <c r="C363" s="244"/>
    </row>
    <row r="364" spans="1:3">
      <c r="A364" s="243">
        <v>2040806</v>
      </c>
      <c r="B364" s="243" t="s">
        <v>293</v>
      </c>
      <c r="C364" s="244"/>
    </row>
    <row r="365" spans="1:3">
      <c r="A365" s="243">
        <v>2040807</v>
      </c>
      <c r="B365" s="243" t="s">
        <v>118</v>
      </c>
      <c r="C365" s="244"/>
    </row>
    <row r="366" spans="1:3">
      <c r="A366" s="243">
        <v>2040850</v>
      </c>
      <c r="B366" s="243" t="s">
        <v>86</v>
      </c>
      <c r="C366" s="244"/>
    </row>
    <row r="367" spans="1:3">
      <c r="A367" s="243">
        <v>2040899</v>
      </c>
      <c r="B367" s="243" t="s">
        <v>294</v>
      </c>
      <c r="C367" s="244"/>
    </row>
    <row r="368" spans="1:3">
      <c r="A368" s="241">
        <v>20409</v>
      </c>
      <c r="B368" s="241" t="s">
        <v>295</v>
      </c>
      <c r="C368" s="242">
        <f>SUM(C369:C375)</f>
        <v>0</v>
      </c>
    </row>
    <row r="369" spans="1:3">
      <c r="A369" s="243">
        <v>2040901</v>
      </c>
      <c r="B369" s="243" t="s">
        <v>77</v>
      </c>
      <c r="C369" s="244"/>
    </row>
    <row r="370" spans="1:3">
      <c r="A370" s="243">
        <v>2040902</v>
      </c>
      <c r="B370" s="243" t="s">
        <v>78</v>
      </c>
      <c r="C370" s="244"/>
    </row>
    <row r="371" spans="1:3">
      <c r="A371" s="243">
        <v>2040903</v>
      </c>
      <c r="B371" s="243" t="s">
        <v>79</v>
      </c>
      <c r="C371" s="244"/>
    </row>
    <row r="372" spans="1:3">
      <c r="A372" s="243">
        <v>2040904</v>
      </c>
      <c r="B372" s="243" t="s">
        <v>296</v>
      </c>
      <c r="C372" s="244"/>
    </row>
    <row r="373" spans="1:3">
      <c r="A373" s="243">
        <v>2040905</v>
      </c>
      <c r="B373" s="243" t="s">
        <v>297</v>
      </c>
      <c r="C373" s="244"/>
    </row>
    <row r="374" spans="1:3">
      <c r="A374" s="243">
        <v>2040950</v>
      </c>
      <c r="B374" s="243" t="s">
        <v>86</v>
      </c>
      <c r="C374" s="244"/>
    </row>
    <row r="375" spans="1:3">
      <c r="A375" s="243">
        <v>2040999</v>
      </c>
      <c r="B375" s="243" t="s">
        <v>298</v>
      </c>
      <c r="C375" s="244"/>
    </row>
    <row r="376" spans="1:3">
      <c r="A376" s="241">
        <v>20410</v>
      </c>
      <c r="B376" s="241" t="s">
        <v>299</v>
      </c>
      <c r="C376" s="242">
        <f>SUM(C377:C381)</f>
        <v>0</v>
      </c>
    </row>
    <row r="377" spans="1:3">
      <c r="A377" s="243">
        <v>2041001</v>
      </c>
      <c r="B377" s="243" t="s">
        <v>77</v>
      </c>
      <c r="C377" s="244"/>
    </row>
    <row r="378" spans="1:3">
      <c r="A378" s="243">
        <v>2041002</v>
      </c>
      <c r="B378" s="243" t="s">
        <v>78</v>
      </c>
      <c r="C378" s="244"/>
    </row>
    <row r="379" spans="1:3">
      <c r="A379" s="243">
        <v>2041006</v>
      </c>
      <c r="B379" s="243" t="s">
        <v>118</v>
      </c>
      <c r="C379" s="244"/>
    </row>
    <row r="380" spans="1:3">
      <c r="A380" s="243">
        <v>2041007</v>
      </c>
      <c r="B380" s="243" t="s">
        <v>300</v>
      </c>
      <c r="C380" s="244"/>
    </row>
    <row r="381" spans="1:3">
      <c r="A381" s="243">
        <v>2041099</v>
      </c>
      <c r="B381" s="243" t="s">
        <v>301</v>
      </c>
      <c r="C381" s="244"/>
    </row>
    <row r="382" spans="1:3">
      <c r="A382" s="241">
        <v>20499</v>
      </c>
      <c r="B382" s="241" t="s">
        <v>302</v>
      </c>
      <c r="C382" s="242">
        <f>SUM(C383:C384)</f>
        <v>86</v>
      </c>
    </row>
    <row r="383" spans="1:3">
      <c r="A383" s="243">
        <v>2049902</v>
      </c>
      <c r="B383" s="243" t="s">
        <v>303</v>
      </c>
      <c r="C383" s="244"/>
    </row>
    <row r="384" spans="1:3">
      <c r="A384" s="243">
        <v>2049999</v>
      </c>
      <c r="B384" s="243" t="s">
        <v>304</v>
      </c>
      <c r="C384" s="244">
        <v>86</v>
      </c>
    </row>
    <row r="385" spans="1:3">
      <c r="A385" s="239">
        <v>205</v>
      </c>
      <c r="B385" s="239" t="s">
        <v>305</v>
      </c>
      <c r="C385" s="240">
        <f>C386+C391+C398+C404+C410+C414+C418+C422+C428+C435</f>
        <v>24767</v>
      </c>
    </row>
    <row r="386" spans="1:3">
      <c r="A386" s="241">
        <v>20501</v>
      </c>
      <c r="B386" s="241" t="s">
        <v>306</v>
      </c>
      <c r="C386" s="242">
        <f>SUM(C387:C390)</f>
        <v>945</v>
      </c>
    </row>
    <row r="387" spans="1:3">
      <c r="A387" s="243">
        <v>2050101</v>
      </c>
      <c r="B387" s="243" t="s">
        <v>77</v>
      </c>
      <c r="C387" s="244">
        <v>850</v>
      </c>
    </row>
    <row r="388" spans="1:3">
      <c r="A388" s="243">
        <v>2050102</v>
      </c>
      <c r="B388" s="243" t="s">
        <v>78</v>
      </c>
      <c r="C388" s="244">
        <v>95</v>
      </c>
    </row>
    <row r="389" spans="1:3">
      <c r="A389" s="243">
        <v>2050103</v>
      </c>
      <c r="B389" s="243" t="s">
        <v>79</v>
      </c>
      <c r="C389" s="244"/>
    </row>
    <row r="390" spans="1:3">
      <c r="A390" s="243">
        <v>2050199</v>
      </c>
      <c r="B390" s="243" t="s">
        <v>307</v>
      </c>
      <c r="C390" s="244"/>
    </row>
    <row r="391" spans="1:3">
      <c r="A391" s="241">
        <v>20502</v>
      </c>
      <c r="B391" s="241" t="s">
        <v>308</v>
      </c>
      <c r="C391" s="242">
        <f>SUM(C392:C397)</f>
        <v>21312</v>
      </c>
    </row>
    <row r="392" spans="1:3">
      <c r="A392" s="243">
        <v>2050201</v>
      </c>
      <c r="B392" s="243" t="s">
        <v>309</v>
      </c>
      <c r="C392" s="244">
        <v>2639</v>
      </c>
    </row>
    <row r="393" spans="1:3">
      <c r="A393" s="243">
        <v>2050202</v>
      </c>
      <c r="B393" s="243" t="s">
        <v>310</v>
      </c>
      <c r="C393" s="244">
        <v>5346</v>
      </c>
    </row>
    <row r="394" spans="1:3">
      <c r="A394" s="243">
        <v>2050203</v>
      </c>
      <c r="B394" s="243" t="s">
        <v>311</v>
      </c>
      <c r="C394" s="244">
        <v>6260</v>
      </c>
    </row>
    <row r="395" spans="1:3">
      <c r="A395" s="243">
        <v>2050204</v>
      </c>
      <c r="B395" s="243" t="s">
        <v>312</v>
      </c>
      <c r="C395" s="244">
        <v>3967</v>
      </c>
    </row>
    <row r="396" spans="1:3">
      <c r="A396" s="243">
        <v>2050205</v>
      </c>
      <c r="B396" s="243" t="s">
        <v>313</v>
      </c>
      <c r="C396" s="244"/>
    </row>
    <row r="397" spans="1:3">
      <c r="A397" s="243">
        <v>2050299</v>
      </c>
      <c r="B397" s="243" t="s">
        <v>314</v>
      </c>
      <c r="C397" s="244">
        <v>3100</v>
      </c>
    </row>
    <row r="398" spans="1:3">
      <c r="A398" s="241">
        <v>20503</v>
      </c>
      <c r="B398" s="241" t="s">
        <v>315</v>
      </c>
      <c r="C398" s="242">
        <f>SUM(C399:C403)</f>
        <v>260</v>
      </c>
    </row>
    <row r="399" spans="1:3">
      <c r="A399" s="243">
        <v>2050301</v>
      </c>
      <c r="B399" s="243" t="s">
        <v>316</v>
      </c>
      <c r="C399" s="244">
        <v>120</v>
      </c>
    </row>
    <row r="400" spans="1:3">
      <c r="A400" s="243">
        <v>2050302</v>
      </c>
      <c r="B400" s="243" t="s">
        <v>317</v>
      </c>
      <c r="C400" s="244">
        <v>110</v>
      </c>
    </row>
    <row r="401" spans="1:3">
      <c r="A401" s="243">
        <v>2050303</v>
      </c>
      <c r="B401" s="243" t="s">
        <v>318</v>
      </c>
      <c r="C401" s="244"/>
    </row>
    <row r="402" spans="1:3">
      <c r="A402" s="243">
        <v>2050305</v>
      </c>
      <c r="B402" s="243" t="s">
        <v>319</v>
      </c>
      <c r="C402" s="244"/>
    </row>
    <row r="403" spans="1:3">
      <c r="A403" s="243">
        <v>2050399</v>
      </c>
      <c r="B403" s="243" t="s">
        <v>320</v>
      </c>
      <c r="C403" s="244">
        <v>30</v>
      </c>
    </row>
    <row r="404" spans="1:3">
      <c r="A404" s="241">
        <v>20504</v>
      </c>
      <c r="B404" s="241" t="s">
        <v>321</v>
      </c>
      <c r="C404" s="242">
        <f>SUM(C405:C409)</f>
        <v>0</v>
      </c>
    </row>
    <row r="405" spans="1:3">
      <c r="A405" s="243">
        <v>2050401</v>
      </c>
      <c r="B405" s="243" t="s">
        <v>322</v>
      </c>
      <c r="C405" s="244"/>
    </row>
    <row r="406" spans="1:3">
      <c r="A406" s="243">
        <v>2050402</v>
      </c>
      <c r="B406" s="243" t="s">
        <v>323</v>
      </c>
      <c r="C406" s="244"/>
    </row>
    <row r="407" spans="1:3">
      <c r="A407" s="243">
        <v>2050403</v>
      </c>
      <c r="B407" s="243" t="s">
        <v>324</v>
      </c>
      <c r="C407" s="244"/>
    </row>
    <row r="408" spans="1:3">
      <c r="A408" s="243">
        <v>2050404</v>
      </c>
      <c r="B408" s="243" t="s">
        <v>325</v>
      </c>
      <c r="C408" s="244"/>
    </row>
    <row r="409" spans="1:3">
      <c r="A409" s="243">
        <v>2050499</v>
      </c>
      <c r="B409" s="243" t="s">
        <v>326</v>
      </c>
      <c r="C409" s="244"/>
    </row>
    <row r="410" spans="1:3">
      <c r="A410" s="241">
        <v>20505</v>
      </c>
      <c r="B410" s="241" t="s">
        <v>327</v>
      </c>
      <c r="C410" s="242">
        <f>SUM(C411:C413)</f>
        <v>0</v>
      </c>
    </row>
    <row r="411" spans="1:3">
      <c r="A411" s="243">
        <v>2050501</v>
      </c>
      <c r="B411" s="243" t="s">
        <v>328</v>
      </c>
      <c r="C411" s="244"/>
    </row>
    <row r="412" spans="1:3">
      <c r="A412" s="243">
        <v>2050502</v>
      </c>
      <c r="B412" s="243" t="s">
        <v>329</v>
      </c>
      <c r="C412" s="244"/>
    </row>
    <row r="413" spans="1:3">
      <c r="A413" s="243">
        <v>2050599</v>
      </c>
      <c r="B413" s="243" t="s">
        <v>330</v>
      </c>
      <c r="C413" s="244"/>
    </row>
    <row r="414" spans="1:3">
      <c r="A414" s="241">
        <v>20506</v>
      </c>
      <c r="B414" s="241" t="s">
        <v>331</v>
      </c>
      <c r="C414" s="242">
        <f>SUM(C415:C417)</f>
        <v>0</v>
      </c>
    </row>
    <row r="415" spans="1:3">
      <c r="A415" s="243">
        <v>2050601</v>
      </c>
      <c r="B415" s="243" t="s">
        <v>332</v>
      </c>
      <c r="C415" s="244"/>
    </row>
    <row r="416" spans="1:3">
      <c r="A416" s="243">
        <v>2050602</v>
      </c>
      <c r="B416" s="243" t="s">
        <v>333</v>
      </c>
      <c r="C416" s="244"/>
    </row>
    <row r="417" spans="1:3">
      <c r="A417" s="243">
        <v>2050699</v>
      </c>
      <c r="B417" s="243" t="s">
        <v>334</v>
      </c>
      <c r="C417" s="244"/>
    </row>
    <row r="418" spans="1:3">
      <c r="A418" s="241">
        <v>20507</v>
      </c>
      <c r="B418" s="241" t="s">
        <v>335</v>
      </c>
      <c r="C418" s="242">
        <f>SUM(C419:C421)</f>
        <v>0</v>
      </c>
    </row>
    <row r="419" spans="1:3">
      <c r="A419" s="243">
        <v>2050701</v>
      </c>
      <c r="B419" s="243" t="s">
        <v>336</v>
      </c>
      <c r="C419" s="244"/>
    </row>
    <row r="420" spans="1:3">
      <c r="A420" s="243">
        <v>2050702</v>
      </c>
      <c r="B420" s="243" t="s">
        <v>337</v>
      </c>
      <c r="C420" s="244"/>
    </row>
    <row r="421" spans="1:3">
      <c r="A421" s="243">
        <v>2050799</v>
      </c>
      <c r="B421" s="243" t="s">
        <v>338</v>
      </c>
      <c r="C421" s="244"/>
    </row>
    <row r="422" spans="1:3">
      <c r="A422" s="241">
        <v>20508</v>
      </c>
      <c r="B422" s="241" t="s">
        <v>339</v>
      </c>
      <c r="C422" s="242">
        <f>SUM(C423:C427)</f>
        <v>100</v>
      </c>
    </row>
    <row r="423" spans="1:3">
      <c r="A423" s="243">
        <v>2050801</v>
      </c>
      <c r="B423" s="243" t="s">
        <v>340</v>
      </c>
      <c r="C423" s="244"/>
    </row>
    <row r="424" spans="1:3">
      <c r="A424" s="243">
        <v>2050802</v>
      </c>
      <c r="B424" s="243" t="s">
        <v>341</v>
      </c>
      <c r="C424" s="244">
        <v>50</v>
      </c>
    </row>
    <row r="425" spans="1:3">
      <c r="A425" s="243">
        <v>2050803</v>
      </c>
      <c r="B425" s="243" t="s">
        <v>342</v>
      </c>
      <c r="C425" s="244">
        <v>20</v>
      </c>
    </row>
    <row r="426" spans="1:3">
      <c r="A426" s="243">
        <v>2050804</v>
      </c>
      <c r="B426" s="243" t="s">
        <v>343</v>
      </c>
      <c r="C426" s="244"/>
    </row>
    <row r="427" spans="1:3">
      <c r="A427" s="243">
        <v>2050899</v>
      </c>
      <c r="B427" s="243" t="s">
        <v>344</v>
      </c>
      <c r="C427" s="244">
        <v>30</v>
      </c>
    </row>
    <row r="428" spans="1:3">
      <c r="A428" s="241">
        <v>20509</v>
      </c>
      <c r="B428" s="241" t="s">
        <v>345</v>
      </c>
      <c r="C428" s="242">
        <f>SUM(C429:C434)</f>
        <v>600</v>
      </c>
    </row>
    <row r="429" spans="1:3">
      <c r="A429" s="243">
        <v>2050901</v>
      </c>
      <c r="B429" s="243" t="s">
        <v>346</v>
      </c>
      <c r="C429" s="244"/>
    </row>
    <row r="430" spans="1:3">
      <c r="A430" s="243">
        <v>2050902</v>
      </c>
      <c r="B430" s="243" t="s">
        <v>347</v>
      </c>
      <c r="C430" s="244"/>
    </row>
    <row r="431" spans="1:3">
      <c r="A431" s="243">
        <v>2050903</v>
      </c>
      <c r="B431" s="243" t="s">
        <v>348</v>
      </c>
      <c r="C431" s="244"/>
    </row>
    <row r="432" spans="1:3">
      <c r="A432" s="243">
        <v>2050904</v>
      </c>
      <c r="B432" s="243" t="s">
        <v>349</v>
      </c>
      <c r="C432" s="244"/>
    </row>
    <row r="433" spans="1:3">
      <c r="A433" s="243">
        <v>2050905</v>
      </c>
      <c r="B433" s="243" t="s">
        <v>350</v>
      </c>
      <c r="C433" s="244"/>
    </row>
    <row r="434" spans="1:3">
      <c r="A434" s="243">
        <v>2050999</v>
      </c>
      <c r="B434" s="243" t="s">
        <v>351</v>
      </c>
      <c r="C434" s="244">
        <v>600</v>
      </c>
    </row>
    <row r="435" spans="1:3">
      <c r="A435" s="241">
        <v>20599</v>
      </c>
      <c r="B435" s="241" t="s">
        <v>352</v>
      </c>
      <c r="C435" s="242">
        <f>SUM(C436)</f>
        <v>1550</v>
      </c>
    </row>
    <row r="436" spans="1:3">
      <c r="A436" s="243">
        <v>2059999</v>
      </c>
      <c r="B436" s="243" t="s">
        <v>353</v>
      </c>
      <c r="C436" s="244">
        <v>1550</v>
      </c>
    </row>
    <row r="437" spans="1:3">
      <c r="A437" s="239">
        <v>206</v>
      </c>
      <c r="B437" s="239" t="s">
        <v>354</v>
      </c>
      <c r="C437" s="240">
        <f>C438+C443+C452+C458+C463+C468+C473+C480+C484+C488</f>
        <v>2383</v>
      </c>
    </row>
    <row r="438" spans="1:3">
      <c r="A438" s="241">
        <v>20601</v>
      </c>
      <c r="B438" s="241" t="s">
        <v>355</v>
      </c>
      <c r="C438" s="242">
        <f>SUM(C439:C442)</f>
        <v>60</v>
      </c>
    </row>
    <row r="439" spans="1:3">
      <c r="A439" s="243">
        <v>2060101</v>
      </c>
      <c r="B439" s="243" t="s">
        <v>77</v>
      </c>
      <c r="C439" s="244">
        <v>60</v>
      </c>
    </row>
    <row r="440" spans="1:3">
      <c r="A440" s="243">
        <v>2060102</v>
      </c>
      <c r="B440" s="243" t="s">
        <v>78</v>
      </c>
      <c r="C440" s="244"/>
    </row>
    <row r="441" spans="1:3">
      <c r="A441" s="243">
        <v>2060103</v>
      </c>
      <c r="B441" s="243" t="s">
        <v>79</v>
      </c>
      <c r="C441" s="244"/>
    </row>
    <row r="442" spans="1:3">
      <c r="A442" s="243">
        <v>2060199</v>
      </c>
      <c r="B442" s="243" t="s">
        <v>356</v>
      </c>
      <c r="C442" s="244"/>
    </row>
    <row r="443" spans="1:3">
      <c r="A443" s="241">
        <v>20602</v>
      </c>
      <c r="B443" s="241" t="s">
        <v>357</v>
      </c>
      <c r="C443" s="242">
        <f>SUM(C444:C451)</f>
        <v>0</v>
      </c>
    </row>
    <row r="444" spans="1:3">
      <c r="A444" s="243">
        <v>2060201</v>
      </c>
      <c r="B444" s="243" t="s">
        <v>358</v>
      </c>
      <c r="C444" s="244"/>
    </row>
    <row r="445" spans="1:3">
      <c r="A445" s="243">
        <v>2060203</v>
      </c>
      <c r="B445" s="243" t="s">
        <v>359</v>
      </c>
      <c r="C445" s="244"/>
    </row>
    <row r="446" spans="1:3">
      <c r="A446" s="243">
        <v>2060204</v>
      </c>
      <c r="B446" s="243" t="s">
        <v>360</v>
      </c>
      <c r="C446" s="244"/>
    </row>
    <row r="447" spans="1:3">
      <c r="A447" s="243">
        <v>2060205</v>
      </c>
      <c r="B447" s="243" t="s">
        <v>361</v>
      </c>
      <c r="C447" s="244"/>
    </row>
    <row r="448" spans="1:3">
      <c r="A448" s="243">
        <v>2060206</v>
      </c>
      <c r="B448" s="243" t="s">
        <v>362</v>
      </c>
      <c r="C448" s="244"/>
    </row>
    <row r="449" spans="1:3">
      <c r="A449" s="243">
        <v>2060207</v>
      </c>
      <c r="B449" s="243" t="s">
        <v>363</v>
      </c>
      <c r="C449" s="244"/>
    </row>
    <row r="450" spans="1:3">
      <c r="A450" s="243">
        <v>2060208</v>
      </c>
      <c r="B450" s="243" t="s">
        <v>364</v>
      </c>
      <c r="C450" s="244"/>
    </row>
    <row r="451" spans="1:3">
      <c r="A451" s="243">
        <v>2060299</v>
      </c>
      <c r="B451" s="243" t="s">
        <v>365</v>
      </c>
      <c r="C451" s="244"/>
    </row>
    <row r="452" spans="1:3">
      <c r="A452" s="241">
        <v>20603</v>
      </c>
      <c r="B452" s="241" t="s">
        <v>366</v>
      </c>
      <c r="C452" s="242">
        <f>SUM(C453:C457)</f>
        <v>0</v>
      </c>
    </row>
    <row r="453" spans="1:3">
      <c r="A453" s="243">
        <v>2060301</v>
      </c>
      <c r="B453" s="243" t="s">
        <v>358</v>
      </c>
      <c r="C453" s="244"/>
    </row>
    <row r="454" spans="1:3">
      <c r="A454" s="243">
        <v>2060302</v>
      </c>
      <c r="B454" s="243" t="s">
        <v>367</v>
      </c>
      <c r="C454" s="244"/>
    </row>
    <row r="455" spans="1:3">
      <c r="A455" s="243">
        <v>2060303</v>
      </c>
      <c r="B455" s="243" t="s">
        <v>368</v>
      </c>
      <c r="C455" s="244"/>
    </row>
    <row r="456" spans="1:3">
      <c r="A456" s="243">
        <v>2060304</v>
      </c>
      <c r="B456" s="243" t="s">
        <v>369</v>
      </c>
      <c r="C456" s="244"/>
    </row>
    <row r="457" spans="1:3">
      <c r="A457" s="243">
        <v>2060399</v>
      </c>
      <c r="B457" s="243" t="s">
        <v>370</v>
      </c>
      <c r="C457" s="244"/>
    </row>
    <row r="458" spans="1:3">
      <c r="A458" s="241">
        <v>20604</v>
      </c>
      <c r="B458" s="241" t="s">
        <v>371</v>
      </c>
      <c r="C458" s="242">
        <f>SUM(C459:C462)</f>
        <v>300</v>
      </c>
    </row>
    <row r="459" spans="1:3">
      <c r="A459" s="243">
        <v>2060401</v>
      </c>
      <c r="B459" s="243" t="s">
        <v>358</v>
      </c>
      <c r="C459" s="244"/>
    </row>
    <row r="460" spans="1:3">
      <c r="A460" s="243">
        <v>2060404</v>
      </c>
      <c r="B460" s="243" t="s">
        <v>372</v>
      </c>
      <c r="C460" s="244">
        <v>300</v>
      </c>
    </row>
    <row r="461" spans="1:3">
      <c r="A461" s="243">
        <v>2060405</v>
      </c>
      <c r="B461" s="243" t="s">
        <v>373</v>
      </c>
      <c r="C461" s="244"/>
    </row>
    <row r="462" spans="1:3">
      <c r="A462" s="243">
        <v>2060499</v>
      </c>
      <c r="B462" s="243" t="s">
        <v>374</v>
      </c>
      <c r="C462" s="244"/>
    </row>
    <row r="463" spans="1:3">
      <c r="A463" s="241">
        <v>20605</v>
      </c>
      <c r="B463" s="241" t="s">
        <v>375</v>
      </c>
      <c r="C463" s="242">
        <f>SUM(C464:C467)</f>
        <v>19</v>
      </c>
    </row>
    <row r="464" spans="1:3">
      <c r="A464" s="243">
        <v>2060501</v>
      </c>
      <c r="B464" s="243" t="s">
        <v>358</v>
      </c>
      <c r="C464" s="244"/>
    </row>
    <row r="465" spans="1:3">
      <c r="A465" s="243">
        <v>2060502</v>
      </c>
      <c r="B465" s="243" t="s">
        <v>376</v>
      </c>
      <c r="C465" s="244"/>
    </row>
    <row r="466" spans="1:3">
      <c r="A466" s="243">
        <v>2060503</v>
      </c>
      <c r="B466" s="243" t="s">
        <v>377</v>
      </c>
      <c r="C466" s="244">
        <v>19</v>
      </c>
    </row>
    <row r="467" spans="1:3">
      <c r="A467" s="243">
        <v>2060599</v>
      </c>
      <c r="B467" s="243" t="s">
        <v>378</v>
      </c>
      <c r="C467" s="244"/>
    </row>
    <row r="468" spans="1:3">
      <c r="A468" s="241">
        <v>20606</v>
      </c>
      <c r="B468" s="241" t="s">
        <v>379</v>
      </c>
      <c r="C468" s="242">
        <f>SUM(C469:C472)</f>
        <v>0</v>
      </c>
    </row>
    <row r="469" spans="1:3">
      <c r="A469" s="243">
        <v>2060601</v>
      </c>
      <c r="B469" s="243" t="s">
        <v>380</v>
      </c>
      <c r="C469" s="244"/>
    </row>
    <row r="470" spans="1:3">
      <c r="A470" s="243">
        <v>2060602</v>
      </c>
      <c r="B470" s="243" t="s">
        <v>381</v>
      </c>
      <c r="C470" s="244"/>
    </row>
    <row r="471" spans="1:3">
      <c r="A471" s="243">
        <v>2060603</v>
      </c>
      <c r="B471" s="243" t="s">
        <v>382</v>
      </c>
      <c r="C471" s="244"/>
    </row>
    <row r="472" spans="1:3">
      <c r="A472" s="243">
        <v>2060699</v>
      </c>
      <c r="B472" s="243" t="s">
        <v>383</v>
      </c>
      <c r="C472" s="244"/>
    </row>
    <row r="473" spans="1:3">
      <c r="A473" s="241">
        <v>20607</v>
      </c>
      <c r="B473" s="241" t="s">
        <v>384</v>
      </c>
      <c r="C473" s="242">
        <f>SUM(C474:C479)</f>
        <v>0</v>
      </c>
    </row>
    <row r="474" spans="1:3">
      <c r="A474" s="243">
        <v>2060701</v>
      </c>
      <c r="B474" s="243" t="s">
        <v>358</v>
      </c>
      <c r="C474" s="244"/>
    </row>
    <row r="475" spans="1:3">
      <c r="A475" s="243">
        <v>2060702</v>
      </c>
      <c r="B475" s="243" t="s">
        <v>385</v>
      </c>
      <c r="C475" s="244"/>
    </row>
    <row r="476" spans="1:3">
      <c r="A476" s="243">
        <v>2060703</v>
      </c>
      <c r="B476" s="243" t="s">
        <v>386</v>
      </c>
      <c r="C476" s="244"/>
    </row>
    <row r="477" spans="1:3">
      <c r="A477" s="243">
        <v>2060704</v>
      </c>
      <c r="B477" s="243" t="s">
        <v>387</v>
      </c>
      <c r="C477" s="244"/>
    </row>
    <row r="478" spans="1:3">
      <c r="A478" s="243">
        <v>2060705</v>
      </c>
      <c r="B478" s="243" t="s">
        <v>388</v>
      </c>
      <c r="C478" s="244"/>
    </row>
    <row r="479" spans="1:3">
      <c r="A479" s="243">
        <v>2060799</v>
      </c>
      <c r="B479" s="243" t="s">
        <v>389</v>
      </c>
      <c r="C479" s="244"/>
    </row>
    <row r="480" spans="1:3">
      <c r="A480" s="241">
        <v>20608</v>
      </c>
      <c r="B480" s="241" t="s">
        <v>390</v>
      </c>
      <c r="C480" s="242">
        <f>SUM(C481:C483)</f>
        <v>0</v>
      </c>
    </row>
    <row r="481" spans="1:3">
      <c r="A481" s="243">
        <v>2060801</v>
      </c>
      <c r="B481" s="243" t="s">
        <v>391</v>
      </c>
      <c r="C481" s="244"/>
    </row>
    <row r="482" spans="1:3">
      <c r="A482" s="243">
        <v>2060802</v>
      </c>
      <c r="B482" s="243" t="s">
        <v>392</v>
      </c>
      <c r="C482" s="244"/>
    </row>
    <row r="483" spans="1:3">
      <c r="A483" s="243">
        <v>2060899</v>
      </c>
      <c r="B483" s="243" t="s">
        <v>393</v>
      </c>
      <c r="C483" s="244"/>
    </row>
    <row r="484" spans="1:3">
      <c r="A484" s="241">
        <v>20609</v>
      </c>
      <c r="B484" s="241" t="s">
        <v>394</v>
      </c>
      <c r="C484" s="242">
        <f>SUM(C485:C487)</f>
        <v>0</v>
      </c>
    </row>
    <row r="485" spans="1:3">
      <c r="A485" s="243">
        <v>2060901</v>
      </c>
      <c r="B485" s="243" t="s">
        <v>395</v>
      </c>
      <c r="C485" s="244"/>
    </row>
    <row r="486" spans="1:3">
      <c r="A486" s="243">
        <v>2060902</v>
      </c>
      <c r="B486" s="243" t="s">
        <v>396</v>
      </c>
      <c r="C486" s="244"/>
    </row>
    <row r="487" spans="1:3">
      <c r="A487" s="243">
        <v>2060999</v>
      </c>
      <c r="B487" s="243" t="s">
        <v>397</v>
      </c>
      <c r="C487" s="244"/>
    </row>
    <row r="488" spans="1:3">
      <c r="A488" s="241">
        <v>20699</v>
      </c>
      <c r="B488" s="241" t="s">
        <v>398</v>
      </c>
      <c r="C488" s="242">
        <f>SUM(C489:C492)</f>
        <v>2004</v>
      </c>
    </row>
    <row r="489" spans="1:3">
      <c r="A489" s="243">
        <v>2069901</v>
      </c>
      <c r="B489" s="243" t="s">
        <v>399</v>
      </c>
      <c r="C489" s="244"/>
    </row>
    <row r="490" spans="1:3">
      <c r="A490" s="243">
        <v>2069902</v>
      </c>
      <c r="B490" s="243" t="s">
        <v>400</v>
      </c>
      <c r="C490" s="244"/>
    </row>
    <row r="491" spans="1:3">
      <c r="A491" s="243">
        <v>2069903</v>
      </c>
      <c r="B491" s="243" t="s">
        <v>401</v>
      </c>
      <c r="C491" s="244"/>
    </row>
    <row r="492" spans="1:3">
      <c r="A492" s="243">
        <v>2069999</v>
      </c>
      <c r="B492" s="243" t="s">
        <v>402</v>
      </c>
      <c r="C492" s="244">
        <v>2004</v>
      </c>
    </row>
    <row r="493" spans="1:3">
      <c r="A493" s="239">
        <v>207</v>
      </c>
      <c r="B493" s="239" t="s">
        <v>403</v>
      </c>
      <c r="C493" s="240">
        <f>C494+C510+C518+C529+C538+C546</f>
        <v>998</v>
      </c>
    </row>
    <row r="494" spans="1:3">
      <c r="A494" s="241">
        <v>20701</v>
      </c>
      <c r="B494" s="241" t="s">
        <v>404</v>
      </c>
      <c r="C494" s="242">
        <f>SUM(C495:C509)</f>
        <v>427</v>
      </c>
    </row>
    <row r="495" spans="1:3">
      <c r="A495" s="243">
        <v>2070101</v>
      </c>
      <c r="B495" s="243" t="s">
        <v>77</v>
      </c>
      <c r="C495" s="244">
        <v>235</v>
      </c>
    </row>
    <row r="496" spans="1:3">
      <c r="A496" s="243">
        <v>2070102</v>
      </c>
      <c r="B496" s="243" t="s">
        <v>78</v>
      </c>
      <c r="C496" s="244">
        <v>18</v>
      </c>
    </row>
    <row r="497" spans="1:3">
      <c r="A497" s="243">
        <v>2070103</v>
      </c>
      <c r="B497" s="243" t="s">
        <v>79</v>
      </c>
      <c r="C497" s="244"/>
    </row>
    <row r="498" spans="1:3">
      <c r="A498" s="243">
        <v>2070104</v>
      </c>
      <c r="B498" s="243" t="s">
        <v>405</v>
      </c>
      <c r="C498" s="244">
        <v>57</v>
      </c>
    </row>
    <row r="499" spans="1:3">
      <c r="A499" s="243">
        <v>2070105</v>
      </c>
      <c r="B499" s="243" t="s">
        <v>406</v>
      </c>
      <c r="C499" s="244"/>
    </row>
    <row r="500" spans="1:3">
      <c r="A500" s="243">
        <v>2070106</v>
      </c>
      <c r="B500" s="243" t="s">
        <v>407</v>
      </c>
      <c r="C500" s="244"/>
    </row>
    <row r="501" spans="1:3">
      <c r="A501" s="243">
        <v>2070107</v>
      </c>
      <c r="B501" s="243" t="s">
        <v>408</v>
      </c>
      <c r="C501" s="244"/>
    </row>
    <row r="502" spans="1:3">
      <c r="A502" s="243">
        <v>2070108</v>
      </c>
      <c r="B502" s="243" t="s">
        <v>409</v>
      </c>
      <c r="C502" s="244"/>
    </row>
    <row r="503" spans="1:3">
      <c r="A503" s="243">
        <v>2070109</v>
      </c>
      <c r="B503" s="243" t="s">
        <v>410</v>
      </c>
      <c r="C503" s="244"/>
    </row>
    <row r="504" spans="1:3">
      <c r="A504" s="243">
        <v>2070110</v>
      </c>
      <c r="B504" s="243" t="s">
        <v>411</v>
      </c>
      <c r="C504" s="244"/>
    </row>
    <row r="505" spans="1:3">
      <c r="A505" s="243">
        <v>2070111</v>
      </c>
      <c r="B505" s="243" t="s">
        <v>412</v>
      </c>
      <c r="C505" s="244"/>
    </row>
    <row r="506" spans="1:3">
      <c r="A506" s="243">
        <v>2070112</v>
      </c>
      <c r="B506" s="243" t="s">
        <v>413</v>
      </c>
      <c r="C506" s="244">
        <v>117</v>
      </c>
    </row>
    <row r="507" spans="1:3">
      <c r="A507" s="243">
        <v>2070113</v>
      </c>
      <c r="B507" s="243" t="s">
        <v>414</v>
      </c>
      <c r="C507" s="244"/>
    </row>
    <row r="508" spans="1:3">
      <c r="A508" s="243">
        <v>2070114</v>
      </c>
      <c r="B508" s="243" t="s">
        <v>415</v>
      </c>
      <c r="C508" s="244"/>
    </row>
    <row r="509" spans="1:3">
      <c r="A509" s="243">
        <v>2070199</v>
      </c>
      <c r="B509" s="243" t="s">
        <v>416</v>
      </c>
      <c r="C509" s="244"/>
    </row>
    <row r="510" spans="1:3">
      <c r="A510" s="241">
        <v>20702</v>
      </c>
      <c r="B510" s="241" t="s">
        <v>417</v>
      </c>
      <c r="C510" s="242">
        <f>SUM(C511:C517)</f>
        <v>149</v>
      </c>
    </row>
    <row r="511" spans="1:3">
      <c r="A511" s="243">
        <v>2070201</v>
      </c>
      <c r="B511" s="243" t="s">
        <v>77</v>
      </c>
      <c r="C511" s="244"/>
    </row>
    <row r="512" spans="1:3">
      <c r="A512" s="243">
        <v>2070202</v>
      </c>
      <c r="B512" s="243" t="s">
        <v>78</v>
      </c>
      <c r="C512" s="244"/>
    </row>
    <row r="513" spans="1:3">
      <c r="A513" s="243">
        <v>2070203</v>
      </c>
      <c r="B513" s="243" t="s">
        <v>79</v>
      </c>
      <c r="C513" s="244"/>
    </row>
    <row r="514" spans="1:3">
      <c r="A514" s="243">
        <v>2070204</v>
      </c>
      <c r="B514" s="243" t="s">
        <v>418</v>
      </c>
      <c r="C514" s="244">
        <v>149</v>
      </c>
    </row>
    <row r="515" spans="1:3">
      <c r="A515" s="243">
        <v>2070205</v>
      </c>
      <c r="B515" s="243" t="s">
        <v>419</v>
      </c>
      <c r="C515" s="244"/>
    </row>
    <row r="516" spans="1:3">
      <c r="A516" s="243">
        <v>2070206</v>
      </c>
      <c r="B516" s="243" t="s">
        <v>420</v>
      </c>
      <c r="C516" s="244"/>
    </row>
    <row r="517" spans="1:3">
      <c r="A517" s="243">
        <v>2070299</v>
      </c>
      <c r="B517" s="243" t="s">
        <v>421</v>
      </c>
      <c r="C517" s="244"/>
    </row>
    <row r="518" spans="1:3">
      <c r="A518" s="241">
        <v>20703</v>
      </c>
      <c r="B518" s="241" t="s">
        <v>422</v>
      </c>
      <c r="C518" s="242">
        <f>SUM(C519:C528)</f>
        <v>0</v>
      </c>
    </row>
    <row r="519" spans="1:3">
      <c r="A519" s="243">
        <v>2070301</v>
      </c>
      <c r="B519" s="243" t="s">
        <v>77</v>
      </c>
      <c r="C519" s="244"/>
    </row>
    <row r="520" spans="1:3">
      <c r="A520" s="243">
        <v>2070302</v>
      </c>
      <c r="B520" s="243" t="s">
        <v>78</v>
      </c>
      <c r="C520" s="244"/>
    </row>
    <row r="521" spans="1:3">
      <c r="A521" s="243">
        <v>2070303</v>
      </c>
      <c r="B521" s="243" t="s">
        <v>79</v>
      </c>
      <c r="C521" s="244"/>
    </row>
    <row r="522" spans="1:3">
      <c r="A522" s="243">
        <v>2070304</v>
      </c>
      <c r="B522" s="243" t="s">
        <v>423</v>
      </c>
      <c r="C522" s="244"/>
    </row>
    <row r="523" spans="1:3">
      <c r="A523" s="243">
        <v>2070305</v>
      </c>
      <c r="B523" s="243" t="s">
        <v>424</v>
      </c>
      <c r="C523" s="244"/>
    </row>
    <row r="524" spans="1:3">
      <c r="A524" s="243">
        <v>2070306</v>
      </c>
      <c r="B524" s="243" t="s">
        <v>425</v>
      </c>
      <c r="C524" s="244"/>
    </row>
    <row r="525" spans="1:3">
      <c r="A525" s="243">
        <v>2070307</v>
      </c>
      <c r="B525" s="243" t="s">
        <v>426</v>
      </c>
      <c r="C525" s="244"/>
    </row>
    <row r="526" spans="1:3">
      <c r="A526" s="243">
        <v>2070308</v>
      </c>
      <c r="B526" s="243" t="s">
        <v>427</v>
      </c>
      <c r="C526" s="244"/>
    </row>
    <row r="527" spans="1:3">
      <c r="A527" s="243">
        <v>2070309</v>
      </c>
      <c r="B527" s="243" t="s">
        <v>428</v>
      </c>
      <c r="C527" s="244"/>
    </row>
    <row r="528" spans="1:3">
      <c r="A528" s="243">
        <v>2070399</v>
      </c>
      <c r="B528" s="243" t="s">
        <v>429</v>
      </c>
      <c r="C528" s="244"/>
    </row>
    <row r="529" spans="1:3">
      <c r="A529" s="241">
        <v>20706</v>
      </c>
      <c r="B529" s="241" t="s">
        <v>430</v>
      </c>
      <c r="C529" s="242">
        <f>SUM(C530:C537)</f>
        <v>5</v>
      </c>
    </row>
    <row r="530" spans="1:3">
      <c r="A530" s="243">
        <v>2070601</v>
      </c>
      <c r="B530" s="243" t="s">
        <v>77</v>
      </c>
      <c r="C530" s="244"/>
    </row>
    <row r="531" spans="1:3">
      <c r="A531" s="243">
        <v>2070602</v>
      </c>
      <c r="B531" s="243" t="s">
        <v>78</v>
      </c>
      <c r="C531" s="244"/>
    </row>
    <row r="532" spans="1:3">
      <c r="A532" s="243">
        <v>2070603</v>
      </c>
      <c r="B532" s="243" t="s">
        <v>79</v>
      </c>
      <c r="C532" s="244"/>
    </row>
    <row r="533" spans="1:3">
      <c r="A533" s="243">
        <v>2070604</v>
      </c>
      <c r="B533" s="243" t="s">
        <v>431</v>
      </c>
      <c r="C533" s="244"/>
    </row>
    <row r="534" spans="1:3">
      <c r="A534" s="243">
        <v>2070605</v>
      </c>
      <c r="B534" s="243" t="s">
        <v>432</v>
      </c>
      <c r="C534" s="244"/>
    </row>
    <row r="535" spans="1:3">
      <c r="A535" s="243">
        <v>2070606</v>
      </c>
      <c r="B535" s="243" t="s">
        <v>433</v>
      </c>
      <c r="C535" s="244"/>
    </row>
    <row r="536" spans="1:3">
      <c r="A536" s="243">
        <v>2070607</v>
      </c>
      <c r="B536" s="243" t="s">
        <v>434</v>
      </c>
      <c r="C536" s="244">
        <v>5</v>
      </c>
    </row>
    <row r="537" spans="1:3">
      <c r="A537" s="243">
        <v>2070699</v>
      </c>
      <c r="B537" s="243" t="s">
        <v>435</v>
      </c>
      <c r="C537" s="244"/>
    </row>
    <row r="538" spans="1:3">
      <c r="A538" s="241">
        <v>20708</v>
      </c>
      <c r="B538" s="241" t="s">
        <v>436</v>
      </c>
      <c r="C538" s="242">
        <f>SUM(C539:C545)</f>
        <v>269</v>
      </c>
    </row>
    <row r="539" spans="1:3">
      <c r="A539" s="243">
        <v>2070801</v>
      </c>
      <c r="B539" s="243" t="s">
        <v>77</v>
      </c>
      <c r="C539" s="244">
        <v>235</v>
      </c>
    </row>
    <row r="540" spans="1:3">
      <c r="A540" s="243">
        <v>2070802</v>
      </c>
      <c r="B540" s="243" t="s">
        <v>78</v>
      </c>
      <c r="C540" s="244">
        <v>25</v>
      </c>
    </row>
    <row r="541" spans="1:3">
      <c r="A541" s="243">
        <v>2070803</v>
      </c>
      <c r="B541" s="243" t="s">
        <v>79</v>
      </c>
      <c r="C541" s="244"/>
    </row>
    <row r="542" spans="1:3">
      <c r="A542" s="243">
        <v>2070806</v>
      </c>
      <c r="B542" s="243" t="s">
        <v>437</v>
      </c>
      <c r="C542" s="244"/>
    </row>
    <row r="543" spans="1:3">
      <c r="A543" s="243">
        <v>2070807</v>
      </c>
      <c r="B543" s="243" t="s">
        <v>438</v>
      </c>
      <c r="C543" s="244"/>
    </row>
    <row r="544" spans="1:3">
      <c r="A544" s="243">
        <v>2070808</v>
      </c>
      <c r="B544" s="243" t="s">
        <v>439</v>
      </c>
      <c r="C544" s="244">
        <v>9</v>
      </c>
    </row>
    <row r="545" spans="1:3">
      <c r="A545" s="243">
        <v>2070899</v>
      </c>
      <c r="B545" s="243" t="s">
        <v>440</v>
      </c>
      <c r="C545" s="244"/>
    </row>
    <row r="546" spans="1:3">
      <c r="A546" s="241">
        <v>20799</v>
      </c>
      <c r="B546" s="241" t="s">
        <v>441</v>
      </c>
      <c r="C546" s="242">
        <f>SUM(C547:C549)</f>
        <v>148</v>
      </c>
    </row>
    <row r="547" spans="1:3">
      <c r="A547" s="243">
        <v>2079902</v>
      </c>
      <c r="B547" s="243" t="s">
        <v>442</v>
      </c>
      <c r="C547" s="244"/>
    </row>
    <row r="548" spans="1:3">
      <c r="A548" s="243">
        <v>2079903</v>
      </c>
      <c r="B548" s="243" t="s">
        <v>443</v>
      </c>
      <c r="C548" s="244"/>
    </row>
    <row r="549" spans="1:3">
      <c r="A549" s="243">
        <v>2079999</v>
      </c>
      <c r="B549" s="243" t="s">
        <v>444</v>
      </c>
      <c r="C549" s="244">
        <v>148</v>
      </c>
    </row>
    <row r="550" spans="1:3">
      <c r="A550" s="239">
        <v>208</v>
      </c>
      <c r="B550" s="239" t="s">
        <v>445</v>
      </c>
      <c r="C550" s="240">
        <f>C551+C570+C578+C580+C589+C593+C603+C611+C618+C626+C635+C640+C643+C646+C649+C652+C655+C659+C663+C671+C674</f>
        <v>14401</v>
      </c>
    </row>
    <row r="551" spans="1:3">
      <c r="A551" s="241">
        <v>20801</v>
      </c>
      <c r="B551" s="241" t="s">
        <v>446</v>
      </c>
      <c r="C551" s="242">
        <f>SUM(C552:C569)</f>
        <v>880</v>
      </c>
    </row>
    <row r="552" spans="1:3">
      <c r="A552" s="243">
        <v>2080101</v>
      </c>
      <c r="B552" s="243" t="s">
        <v>77</v>
      </c>
      <c r="C552" s="244">
        <v>439</v>
      </c>
    </row>
    <row r="553" spans="1:3">
      <c r="A553" s="243">
        <v>2080102</v>
      </c>
      <c r="B553" s="243" t="s">
        <v>78</v>
      </c>
      <c r="C553" s="244"/>
    </row>
    <row r="554" spans="1:3">
      <c r="A554" s="243">
        <v>2080103</v>
      </c>
      <c r="B554" s="243" t="s">
        <v>79</v>
      </c>
      <c r="C554" s="244"/>
    </row>
    <row r="555" spans="1:3">
      <c r="A555" s="243">
        <v>2080104</v>
      </c>
      <c r="B555" s="243" t="s">
        <v>447</v>
      </c>
      <c r="C555" s="244"/>
    </row>
    <row r="556" spans="1:3">
      <c r="A556" s="243">
        <v>2080105</v>
      </c>
      <c r="B556" s="243" t="s">
        <v>448</v>
      </c>
      <c r="C556" s="244">
        <v>96</v>
      </c>
    </row>
    <row r="557" spans="1:3">
      <c r="A557" s="243">
        <v>2080106</v>
      </c>
      <c r="B557" s="243" t="s">
        <v>449</v>
      </c>
      <c r="C557" s="244">
        <v>166</v>
      </c>
    </row>
    <row r="558" spans="1:3">
      <c r="A558" s="243">
        <v>2080107</v>
      </c>
      <c r="B558" s="243" t="s">
        <v>450</v>
      </c>
      <c r="C558" s="244">
        <v>179</v>
      </c>
    </row>
    <row r="559" spans="1:3">
      <c r="A559" s="243">
        <v>2080108</v>
      </c>
      <c r="B559" s="243" t="s">
        <v>118</v>
      </c>
      <c r="C559" s="244"/>
    </row>
    <row r="560" spans="1:3">
      <c r="A560" s="243">
        <v>2080109</v>
      </c>
      <c r="B560" s="243" t="s">
        <v>451</v>
      </c>
      <c r="C560" s="244"/>
    </row>
    <row r="561" spans="1:3">
      <c r="A561" s="243">
        <v>2080110</v>
      </c>
      <c r="B561" s="243" t="s">
        <v>452</v>
      </c>
      <c r="C561" s="244"/>
    </row>
    <row r="562" spans="1:3">
      <c r="A562" s="243">
        <v>2080111</v>
      </c>
      <c r="B562" s="243" t="s">
        <v>453</v>
      </c>
      <c r="C562" s="244"/>
    </row>
    <row r="563" spans="1:3">
      <c r="A563" s="243">
        <v>2080112</v>
      </c>
      <c r="B563" s="243" t="s">
        <v>454</v>
      </c>
      <c r="C563" s="244"/>
    </row>
    <row r="564" spans="1:3">
      <c r="A564" s="243">
        <v>2080113</v>
      </c>
      <c r="B564" s="243" t="s">
        <v>455</v>
      </c>
      <c r="C564" s="244"/>
    </row>
    <row r="565" spans="1:3">
      <c r="A565" s="243">
        <v>2080114</v>
      </c>
      <c r="B565" s="243" t="s">
        <v>456</v>
      </c>
      <c r="C565" s="244"/>
    </row>
    <row r="566" spans="1:3">
      <c r="A566" s="243">
        <v>2080115</v>
      </c>
      <c r="B566" s="243" t="s">
        <v>457</v>
      </c>
      <c r="C566" s="244"/>
    </row>
    <row r="567" spans="1:3">
      <c r="A567" s="243">
        <v>2080116</v>
      </c>
      <c r="B567" s="243" t="s">
        <v>458</v>
      </c>
      <c r="C567" s="244"/>
    </row>
    <row r="568" spans="1:3">
      <c r="A568" s="243">
        <v>2080150</v>
      </c>
      <c r="B568" s="243" t="s">
        <v>86</v>
      </c>
      <c r="C568" s="244"/>
    </row>
    <row r="569" spans="1:3">
      <c r="A569" s="243">
        <v>2080199</v>
      </c>
      <c r="B569" s="243" t="s">
        <v>459</v>
      </c>
      <c r="C569" s="244"/>
    </row>
    <row r="570" spans="1:3">
      <c r="A570" s="241">
        <v>20802</v>
      </c>
      <c r="B570" s="241" t="s">
        <v>460</v>
      </c>
      <c r="C570" s="242">
        <f>SUM(C571:C577)</f>
        <v>735</v>
      </c>
    </row>
    <row r="571" spans="1:3">
      <c r="A571" s="243">
        <v>2080201</v>
      </c>
      <c r="B571" s="243" t="s">
        <v>77</v>
      </c>
      <c r="C571" s="244">
        <v>492</v>
      </c>
    </row>
    <row r="572" spans="1:3">
      <c r="A572" s="243">
        <v>2080202</v>
      </c>
      <c r="B572" s="243" t="s">
        <v>78</v>
      </c>
      <c r="C572" s="244">
        <v>243</v>
      </c>
    </row>
    <row r="573" spans="1:3">
      <c r="A573" s="243">
        <v>2080203</v>
      </c>
      <c r="B573" s="243" t="s">
        <v>79</v>
      </c>
      <c r="C573" s="244"/>
    </row>
    <row r="574" spans="1:3">
      <c r="A574" s="243">
        <v>2080206</v>
      </c>
      <c r="B574" s="243" t="s">
        <v>461</v>
      </c>
      <c r="C574" s="244"/>
    </row>
    <row r="575" spans="1:3">
      <c r="A575" s="243">
        <v>2080207</v>
      </c>
      <c r="B575" s="243" t="s">
        <v>462</v>
      </c>
      <c r="C575" s="244"/>
    </row>
    <row r="576" spans="1:3">
      <c r="A576" s="243">
        <v>2080208</v>
      </c>
      <c r="B576" s="243" t="s">
        <v>463</v>
      </c>
      <c r="C576" s="244"/>
    </row>
    <row r="577" spans="1:3">
      <c r="A577" s="243">
        <v>2080299</v>
      </c>
      <c r="B577" s="243" t="s">
        <v>464</v>
      </c>
      <c r="C577" s="244"/>
    </row>
    <row r="578" spans="1:3">
      <c r="A578" s="241">
        <v>20804</v>
      </c>
      <c r="B578" s="241" t="s">
        <v>465</v>
      </c>
      <c r="C578" s="242">
        <f>SUM(C579)</f>
        <v>0</v>
      </c>
    </row>
    <row r="579" spans="1:3">
      <c r="A579" s="243">
        <v>2080402</v>
      </c>
      <c r="B579" s="243" t="s">
        <v>466</v>
      </c>
      <c r="C579" s="244"/>
    </row>
    <row r="580" spans="1:3">
      <c r="A580" s="241">
        <v>20805</v>
      </c>
      <c r="B580" s="241" t="s">
        <v>467</v>
      </c>
      <c r="C580" s="242">
        <f>SUM(C581:C588)</f>
        <v>7507</v>
      </c>
    </row>
    <row r="581" spans="1:3">
      <c r="A581" s="243">
        <v>2080501</v>
      </c>
      <c r="B581" s="243" t="s">
        <v>468</v>
      </c>
      <c r="C581" s="244"/>
    </row>
    <row r="582" spans="1:3">
      <c r="A582" s="243">
        <v>2080502</v>
      </c>
      <c r="B582" s="243" t="s">
        <v>469</v>
      </c>
      <c r="C582" s="244"/>
    </row>
    <row r="583" spans="1:3">
      <c r="A583" s="243">
        <v>2080503</v>
      </c>
      <c r="B583" s="243" t="s">
        <v>470</v>
      </c>
      <c r="C583" s="244"/>
    </row>
    <row r="584" spans="1:3">
      <c r="A584" s="243">
        <v>2080505</v>
      </c>
      <c r="B584" s="243" t="s">
        <v>471</v>
      </c>
      <c r="C584" s="244">
        <v>1557</v>
      </c>
    </row>
    <row r="585" spans="1:3">
      <c r="A585" s="243">
        <v>2080506</v>
      </c>
      <c r="B585" s="243" t="s">
        <v>472</v>
      </c>
      <c r="C585" s="244"/>
    </row>
    <row r="586" spans="1:3">
      <c r="A586" s="243">
        <v>2080507</v>
      </c>
      <c r="B586" s="243" t="s">
        <v>473</v>
      </c>
      <c r="C586" s="244">
        <v>5400</v>
      </c>
    </row>
    <row r="587" spans="1:3">
      <c r="A587" s="243">
        <v>2080508</v>
      </c>
      <c r="B587" s="243" t="s">
        <v>474</v>
      </c>
      <c r="C587" s="244">
        <v>550</v>
      </c>
    </row>
    <row r="588" spans="1:3">
      <c r="A588" s="243">
        <v>2080599</v>
      </c>
      <c r="B588" s="243" t="s">
        <v>475</v>
      </c>
      <c r="C588" s="244"/>
    </row>
    <row r="589" spans="1:3">
      <c r="A589" s="241">
        <v>20806</v>
      </c>
      <c r="B589" s="241" t="s">
        <v>476</v>
      </c>
      <c r="C589" s="242">
        <f>SUM(C590:C592)</f>
        <v>0</v>
      </c>
    </row>
    <row r="590" spans="1:3">
      <c r="A590" s="243">
        <v>2080601</v>
      </c>
      <c r="B590" s="243" t="s">
        <v>477</v>
      </c>
      <c r="C590" s="244"/>
    </row>
    <row r="591" spans="1:3">
      <c r="A591" s="243">
        <v>2080602</v>
      </c>
      <c r="B591" s="243" t="s">
        <v>478</v>
      </c>
      <c r="C591" s="244"/>
    </row>
    <row r="592" spans="1:3">
      <c r="A592" s="243">
        <v>2080699</v>
      </c>
      <c r="B592" s="243" t="s">
        <v>479</v>
      </c>
      <c r="C592" s="244"/>
    </row>
    <row r="593" spans="1:3">
      <c r="A593" s="241">
        <v>20807</v>
      </c>
      <c r="B593" s="241" t="s">
        <v>480</v>
      </c>
      <c r="C593" s="242">
        <f>SUM(C594:C602)</f>
        <v>0</v>
      </c>
    </row>
    <row r="594" spans="1:3">
      <c r="A594" s="243">
        <v>2080701</v>
      </c>
      <c r="B594" s="243" t="s">
        <v>481</v>
      </c>
      <c r="C594" s="244"/>
    </row>
    <row r="595" spans="1:3">
      <c r="A595" s="243">
        <v>2080702</v>
      </c>
      <c r="B595" s="243" t="s">
        <v>482</v>
      </c>
      <c r="C595" s="244"/>
    </row>
    <row r="596" spans="1:3">
      <c r="A596" s="243">
        <v>2080704</v>
      </c>
      <c r="B596" s="243" t="s">
        <v>483</v>
      </c>
      <c r="C596" s="244"/>
    </row>
    <row r="597" spans="1:3">
      <c r="A597" s="243">
        <v>2080705</v>
      </c>
      <c r="B597" s="243" t="s">
        <v>484</v>
      </c>
      <c r="C597" s="244"/>
    </row>
    <row r="598" spans="1:3">
      <c r="A598" s="243">
        <v>2080709</v>
      </c>
      <c r="B598" s="243" t="s">
        <v>485</v>
      </c>
      <c r="C598" s="244"/>
    </row>
    <row r="599" spans="1:3">
      <c r="A599" s="243">
        <v>2080711</v>
      </c>
      <c r="B599" s="243" t="s">
        <v>486</v>
      </c>
      <c r="C599" s="244"/>
    </row>
    <row r="600" spans="1:3">
      <c r="A600" s="243">
        <v>2080712</v>
      </c>
      <c r="B600" s="243" t="s">
        <v>487</v>
      </c>
      <c r="C600" s="244"/>
    </row>
    <row r="601" spans="1:3">
      <c r="A601" s="243">
        <v>2080713</v>
      </c>
      <c r="B601" s="243" t="s">
        <v>488</v>
      </c>
      <c r="C601" s="244"/>
    </row>
    <row r="602" spans="1:3">
      <c r="A602" s="243">
        <v>2080799</v>
      </c>
      <c r="B602" s="243" t="s">
        <v>489</v>
      </c>
      <c r="C602" s="244"/>
    </row>
    <row r="603" spans="1:3">
      <c r="A603" s="241">
        <v>20808</v>
      </c>
      <c r="B603" s="241" t="s">
        <v>490</v>
      </c>
      <c r="C603" s="242">
        <f>SUM(C604:C610)</f>
        <v>600</v>
      </c>
    </row>
    <row r="604" spans="1:3">
      <c r="A604" s="243">
        <v>2080801</v>
      </c>
      <c r="B604" s="243" t="s">
        <v>491</v>
      </c>
      <c r="C604" s="244">
        <v>600</v>
      </c>
    </row>
    <row r="605" spans="1:3">
      <c r="A605" s="243">
        <v>2080802</v>
      </c>
      <c r="B605" s="243" t="s">
        <v>492</v>
      </c>
      <c r="C605" s="244"/>
    </row>
    <row r="606" spans="1:3">
      <c r="A606" s="243">
        <v>2080803</v>
      </c>
      <c r="B606" s="243" t="s">
        <v>493</v>
      </c>
      <c r="C606" s="244"/>
    </row>
    <row r="607" spans="1:3">
      <c r="A607" s="243">
        <v>2080804</v>
      </c>
      <c r="B607" s="243" t="s">
        <v>494</v>
      </c>
      <c r="C607" s="244"/>
    </row>
    <row r="608" spans="1:3">
      <c r="A608" s="243">
        <v>2080805</v>
      </c>
      <c r="B608" s="243" t="s">
        <v>495</v>
      </c>
      <c r="C608" s="244"/>
    </row>
    <row r="609" spans="1:3">
      <c r="A609" s="243">
        <v>2080806</v>
      </c>
      <c r="B609" s="243" t="s">
        <v>496</v>
      </c>
      <c r="C609" s="244"/>
    </row>
    <row r="610" spans="1:3">
      <c r="A610" s="243">
        <v>2080899</v>
      </c>
      <c r="B610" s="243" t="s">
        <v>497</v>
      </c>
      <c r="C610" s="244"/>
    </row>
    <row r="611" spans="1:3">
      <c r="A611" s="241">
        <v>20809</v>
      </c>
      <c r="B611" s="241" t="s">
        <v>498</v>
      </c>
      <c r="C611" s="242">
        <f>SUM(C612:C617)</f>
        <v>96</v>
      </c>
    </row>
    <row r="612" spans="1:3">
      <c r="A612" s="243">
        <v>2080901</v>
      </c>
      <c r="B612" s="243" t="s">
        <v>499</v>
      </c>
      <c r="C612" s="244">
        <v>40</v>
      </c>
    </row>
    <row r="613" spans="1:3">
      <c r="A613" s="243">
        <v>2080902</v>
      </c>
      <c r="B613" s="243" t="s">
        <v>500</v>
      </c>
      <c r="C613" s="244"/>
    </row>
    <row r="614" spans="1:3">
      <c r="A614" s="243">
        <v>2080903</v>
      </c>
      <c r="B614" s="243" t="s">
        <v>501</v>
      </c>
      <c r="C614" s="244"/>
    </row>
    <row r="615" spans="1:3">
      <c r="A615" s="243">
        <v>2080904</v>
      </c>
      <c r="B615" s="243" t="s">
        <v>502</v>
      </c>
      <c r="C615" s="244"/>
    </row>
    <row r="616" spans="1:3">
      <c r="A616" s="243">
        <v>2080905</v>
      </c>
      <c r="B616" s="243" t="s">
        <v>503</v>
      </c>
      <c r="C616" s="244"/>
    </row>
    <row r="617" spans="1:3">
      <c r="A617" s="243">
        <v>2080999</v>
      </c>
      <c r="B617" s="243" t="s">
        <v>504</v>
      </c>
      <c r="C617" s="244">
        <v>56</v>
      </c>
    </row>
    <row r="618" spans="1:3">
      <c r="A618" s="241">
        <v>20810</v>
      </c>
      <c r="B618" s="241" t="s">
        <v>505</v>
      </c>
      <c r="C618" s="242">
        <f>SUM(C619:C625)</f>
        <v>0</v>
      </c>
    </row>
    <row r="619" spans="1:3">
      <c r="A619" s="243">
        <v>2081001</v>
      </c>
      <c r="B619" s="243" t="s">
        <v>506</v>
      </c>
      <c r="C619" s="244"/>
    </row>
    <row r="620" spans="1:3">
      <c r="A620" s="243">
        <v>2081002</v>
      </c>
      <c r="B620" s="243" t="s">
        <v>507</v>
      </c>
      <c r="C620" s="244"/>
    </row>
    <row r="621" spans="1:3">
      <c r="A621" s="243">
        <v>2081003</v>
      </c>
      <c r="B621" s="243" t="s">
        <v>508</v>
      </c>
      <c r="C621" s="244"/>
    </row>
    <row r="622" spans="1:3">
      <c r="A622" s="243">
        <v>2081004</v>
      </c>
      <c r="B622" s="243" t="s">
        <v>509</v>
      </c>
      <c r="C622" s="244"/>
    </row>
    <row r="623" spans="1:3">
      <c r="A623" s="243">
        <v>2081005</v>
      </c>
      <c r="B623" s="243" t="s">
        <v>510</v>
      </c>
      <c r="C623" s="244"/>
    </row>
    <row r="624" spans="1:3">
      <c r="A624" s="243">
        <v>2081006</v>
      </c>
      <c r="B624" s="243" t="s">
        <v>511</v>
      </c>
      <c r="C624" s="244"/>
    </row>
    <row r="625" spans="1:3">
      <c r="A625" s="243">
        <v>2081099</v>
      </c>
      <c r="B625" s="243" t="s">
        <v>512</v>
      </c>
      <c r="C625" s="244"/>
    </row>
    <row r="626" spans="1:3">
      <c r="A626" s="241">
        <v>20811</v>
      </c>
      <c r="B626" s="241" t="s">
        <v>513</v>
      </c>
      <c r="C626" s="242">
        <f>SUM(C627:C634)</f>
        <v>529</v>
      </c>
    </row>
    <row r="627" spans="1:3">
      <c r="A627" s="243">
        <v>2081101</v>
      </c>
      <c r="B627" s="243" t="s">
        <v>77</v>
      </c>
      <c r="C627" s="244"/>
    </row>
    <row r="628" spans="1:3">
      <c r="A628" s="243">
        <v>2081102</v>
      </c>
      <c r="B628" s="243" t="s">
        <v>78</v>
      </c>
      <c r="C628" s="244"/>
    </row>
    <row r="629" spans="1:3">
      <c r="A629" s="243">
        <v>2081103</v>
      </c>
      <c r="B629" s="243" t="s">
        <v>79</v>
      </c>
      <c r="C629" s="244"/>
    </row>
    <row r="630" spans="1:3">
      <c r="A630" s="243">
        <v>2081104</v>
      </c>
      <c r="B630" s="243" t="s">
        <v>514</v>
      </c>
      <c r="C630" s="244">
        <v>65</v>
      </c>
    </row>
    <row r="631" spans="1:3">
      <c r="A631" s="243">
        <v>2081105</v>
      </c>
      <c r="B631" s="243" t="s">
        <v>515</v>
      </c>
      <c r="C631" s="244">
        <v>55</v>
      </c>
    </row>
    <row r="632" spans="1:3">
      <c r="A632" s="243">
        <v>2081106</v>
      </c>
      <c r="B632" s="243" t="s">
        <v>516</v>
      </c>
      <c r="C632" s="244"/>
    </row>
    <row r="633" spans="1:3">
      <c r="A633" s="243">
        <v>2081107</v>
      </c>
      <c r="B633" s="243" t="s">
        <v>517</v>
      </c>
      <c r="C633" s="244">
        <v>209</v>
      </c>
    </row>
    <row r="634" spans="1:3">
      <c r="A634" s="243">
        <v>2081199</v>
      </c>
      <c r="B634" s="243" t="s">
        <v>518</v>
      </c>
      <c r="C634" s="244">
        <v>200</v>
      </c>
    </row>
    <row r="635" spans="1:3">
      <c r="A635" s="241">
        <v>20816</v>
      </c>
      <c r="B635" s="241" t="s">
        <v>519</v>
      </c>
      <c r="C635" s="242">
        <f>SUM(C636:C639)</f>
        <v>0</v>
      </c>
    </row>
    <row r="636" spans="1:3">
      <c r="A636" s="243">
        <v>2081601</v>
      </c>
      <c r="B636" s="243" t="s">
        <v>77</v>
      </c>
      <c r="C636" s="244"/>
    </row>
    <row r="637" spans="1:3">
      <c r="A637" s="243">
        <v>2081602</v>
      </c>
      <c r="B637" s="243" t="s">
        <v>78</v>
      </c>
      <c r="C637" s="244"/>
    </row>
    <row r="638" spans="1:3">
      <c r="A638" s="243">
        <v>2081603</v>
      </c>
      <c r="B638" s="243" t="s">
        <v>79</v>
      </c>
      <c r="C638" s="244"/>
    </row>
    <row r="639" spans="1:3">
      <c r="A639" s="243">
        <v>2081699</v>
      </c>
      <c r="B639" s="243" t="s">
        <v>520</v>
      </c>
      <c r="C639" s="244"/>
    </row>
    <row r="640" spans="1:3">
      <c r="A640" s="241">
        <v>20819</v>
      </c>
      <c r="B640" s="241" t="s">
        <v>521</v>
      </c>
      <c r="C640" s="242">
        <f>SUM(C641:C642)</f>
        <v>620</v>
      </c>
    </row>
    <row r="641" spans="1:3">
      <c r="A641" s="243">
        <v>2081901</v>
      </c>
      <c r="B641" s="243" t="s">
        <v>522</v>
      </c>
      <c r="C641" s="244">
        <v>133</v>
      </c>
    </row>
    <row r="642" spans="1:3">
      <c r="A642" s="243">
        <v>2081902</v>
      </c>
      <c r="B642" s="243" t="s">
        <v>523</v>
      </c>
      <c r="C642" s="244">
        <v>487</v>
      </c>
    </row>
    <row r="643" spans="1:3">
      <c r="A643" s="241">
        <v>20820</v>
      </c>
      <c r="B643" s="241" t="s">
        <v>524</v>
      </c>
      <c r="C643" s="242">
        <f>SUM(C644:C645)</f>
        <v>0</v>
      </c>
    </row>
    <row r="644" spans="1:3">
      <c r="A644" s="243">
        <v>2082001</v>
      </c>
      <c r="B644" s="243" t="s">
        <v>525</v>
      </c>
      <c r="C644" s="244"/>
    </row>
    <row r="645" spans="1:3">
      <c r="A645" s="243">
        <v>2082002</v>
      </c>
      <c r="B645" s="243" t="s">
        <v>526</v>
      </c>
      <c r="C645" s="244"/>
    </row>
    <row r="646" spans="1:3">
      <c r="A646" s="241">
        <v>20821</v>
      </c>
      <c r="B646" s="241" t="s">
        <v>527</v>
      </c>
      <c r="C646" s="242">
        <f>SUM(C647:C648)</f>
        <v>0</v>
      </c>
    </row>
    <row r="647" spans="1:3">
      <c r="A647" s="243">
        <v>2082101</v>
      </c>
      <c r="B647" s="243" t="s">
        <v>528</v>
      </c>
      <c r="C647" s="244"/>
    </row>
    <row r="648" spans="1:3">
      <c r="A648" s="243">
        <v>2082102</v>
      </c>
      <c r="B648" s="243" t="s">
        <v>529</v>
      </c>
      <c r="C648" s="244"/>
    </row>
    <row r="649" spans="1:3">
      <c r="A649" s="241">
        <v>20824</v>
      </c>
      <c r="B649" s="241" t="s">
        <v>530</v>
      </c>
      <c r="C649" s="242">
        <f>SUM(C650:C651)</f>
        <v>0</v>
      </c>
    </row>
    <row r="650" spans="1:3">
      <c r="A650" s="243">
        <v>2082401</v>
      </c>
      <c r="B650" s="243" t="s">
        <v>531</v>
      </c>
      <c r="C650" s="244"/>
    </row>
    <row r="651" spans="1:3">
      <c r="A651" s="243">
        <v>2082402</v>
      </c>
      <c r="B651" s="243" t="s">
        <v>532</v>
      </c>
      <c r="C651" s="244"/>
    </row>
    <row r="652" spans="1:3">
      <c r="A652" s="241">
        <v>20825</v>
      </c>
      <c r="B652" s="241" t="s">
        <v>533</v>
      </c>
      <c r="C652" s="242">
        <f>SUM(C653:C654)</f>
        <v>0</v>
      </c>
    </row>
    <row r="653" spans="1:3">
      <c r="A653" s="243">
        <v>2082501</v>
      </c>
      <c r="B653" s="243" t="s">
        <v>534</v>
      </c>
      <c r="C653" s="244"/>
    </row>
    <row r="654" spans="1:3">
      <c r="A654" s="243">
        <v>2082502</v>
      </c>
      <c r="B654" s="243" t="s">
        <v>535</v>
      </c>
      <c r="C654" s="244"/>
    </row>
    <row r="655" spans="1:3">
      <c r="A655" s="241">
        <v>20826</v>
      </c>
      <c r="B655" s="241" t="s">
        <v>536</v>
      </c>
      <c r="C655" s="242">
        <f>SUM(C656:C658)</f>
        <v>3018</v>
      </c>
    </row>
    <row r="656" spans="1:3">
      <c r="A656" s="243">
        <v>2082601</v>
      </c>
      <c r="B656" s="243" t="s">
        <v>537</v>
      </c>
      <c r="C656" s="244">
        <v>80</v>
      </c>
    </row>
    <row r="657" spans="1:3">
      <c r="A657" s="243">
        <v>2082602</v>
      </c>
      <c r="B657" s="243" t="s">
        <v>538</v>
      </c>
      <c r="C657" s="244">
        <v>2938</v>
      </c>
    </row>
    <row r="658" spans="1:3">
      <c r="A658" s="243">
        <v>2082699</v>
      </c>
      <c r="B658" s="243" t="s">
        <v>539</v>
      </c>
      <c r="C658" s="244"/>
    </row>
    <row r="659" spans="1:3">
      <c r="A659" s="241">
        <v>20827</v>
      </c>
      <c r="B659" s="241" t="s">
        <v>540</v>
      </c>
      <c r="C659" s="242">
        <f>SUM(C660:C662)</f>
        <v>0</v>
      </c>
    </row>
    <row r="660" spans="1:3">
      <c r="A660" s="243">
        <v>2082701</v>
      </c>
      <c r="B660" s="243" t="s">
        <v>541</v>
      </c>
      <c r="C660" s="244"/>
    </row>
    <row r="661" spans="1:3">
      <c r="A661" s="243">
        <v>2082702</v>
      </c>
      <c r="B661" s="243" t="s">
        <v>542</v>
      </c>
      <c r="C661" s="244"/>
    </row>
    <row r="662" spans="1:3">
      <c r="A662" s="243">
        <v>2082799</v>
      </c>
      <c r="B662" s="243" t="s">
        <v>543</v>
      </c>
      <c r="C662" s="244"/>
    </row>
    <row r="663" spans="1:3">
      <c r="A663" s="241">
        <v>20828</v>
      </c>
      <c r="B663" s="241" t="s">
        <v>544</v>
      </c>
      <c r="C663" s="242">
        <f>SUM(C664:C670)</f>
        <v>121</v>
      </c>
    </row>
    <row r="664" spans="1:3">
      <c r="A664" s="243">
        <v>2082801</v>
      </c>
      <c r="B664" s="243" t="s">
        <v>77</v>
      </c>
      <c r="C664" s="244">
        <v>121</v>
      </c>
    </row>
    <row r="665" spans="1:3">
      <c r="A665" s="243">
        <v>2082802</v>
      </c>
      <c r="B665" s="243" t="s">
        <v>78</v>
      </c>
      <c r="C665" s="244"/>
    </row>
    <row r="666" spans="1:3">
      <c r="A666" s="243">
        <v>2082803</v>
      </c>
      <c r="B666" s="243" t="s">
        <v>79</v>
      </c>
      <c r="C666" s="244"/>
    </row>
    <row r="667" spans="1:3">
      <c r="A667" s="243">
        <v>2082804</v>
      </c>
      <c r="B667" s="243" t="s">
        <v>545</v>
      </c>
      <c r="C667" s="244"/>
    </row>
    <row r="668" spans="1:3">
      <c r="A668" s="243">
        <v>2082805</v>
      </c>
      <c r="B668" s="243" t="s">
        <v>546</v>
      </c>
      <c r="C668" s="244"/>
    </row>
    <row r="669" spans="1:3">
      <c r="A669" s="243">
        <v>2082850</v>
      </c>
      <c r="B669" s="243" t="s">
        <v>86</v>
      </c>
      <c r="C669" s="244"/>
    </row>
    <row r="670" spans="1:3">
      <c r="A670" s="243">
        <v>2082899</v>
      </c>
      <c r="B670" s="243" t="s">
        <v>547</v>
      </c>
      <c r="C670" s="244"/>
    </row>
    <row r="671" spans="1:3">
      <c r="A671" s="241">
        <v>20830</v>
      </c>
      <c r="B671" s="241" t="s">
        <v>548</v>
      </c>
      <c r="C671" s="242">
        <f>SUM(C672:C673)</f>
        <v>0</v>
      </c>
    </row>
    <row r="672" spans="1:3">
      <c r="A672" s="243">
        <v>2083001</v>
      </c>
      <c r="B672" s="243" t="s">
        <v>549</v>
      </c>
      <c r="C672" s="244"/>
    </row>
    <row r="673" spans="1:3">
      <c r="A673" s="243">
        <v>2083099</v>
      </c>
      <c r="B673" s="243" t="s">
        <v>550</v>
      </c>
      <c r="C673" s="244"/>
    </row>
    <row r="674" spans="1:3">
      <c r="A674" s="241">
        <v>20899</v>
      </c>
      <c r="B674" s="241" t="s">
        <v>551</v>
      </c>
      <c r="C674" s="242">
        <f>SUM(C675)</f>
        <v>295</v>
      </c>
    </row>
    <row r="675" spans="1:3">
      <c r="A675" s="243">
        <v>2089999</v>
      </c>
      <c r="B675" s="243" t="s">
        <v>552</v>
      </c>
      <c r="C675" s="244">
        <v>295</v>
      </c>
    </row>
    <row r="676" spans="1:3">
      <c r="A676" s="239">
        <v>210</v>
      </c>
      <c r="B676" s="239" t="s">
        <v>553</v>
      </c>
      <c r="C676" s="240">
        <f>C677+C682+C696+C700+C712+C715+C719+C724+C728+C732+C735+C744+C746</f>
        <v>6317</v>
      </c>
    </row>
    <row r="677" spans="1:3">
      <c r="A677" s="241">
        <v>21001</v>
      </c>
      <c r="B677" s="241" t="s">
        <v>554</v>
      </c>
      <c r="C677" s="242">
        <f>SUM(C678:C681)</f>
        <v>1012</v>
      </c>
    </row>
    <row r="678" spans="1:3">
      <c r="A678" s="243">
        <v>2100101</v>
      </c>
      <c r="B678" s="243" t="s">
        <v>77</v>
      </c>
      <c r="C678" s="244">
        <v>882</v>
      </c>
    </row>
    <row r="679" spans="1:3">
      <c r="A679" s="243">
        <v>2100102</v>
      </c>
      <c r="B679" s="243" t="s">
        <v>78</v>
      </c>
      <c r="C679" s="244">
        <v>130</v>
      </c>
    </row>
    <row r="680" spans="1:3">
      <c r="A680" s="243">
        <v>2100103</v>
      </c>
      <c r="B680" s="243" t="s">
        <v>79</v>
      </c>
      <c r="C680" s="244"/>
    </row>
    <row r="681" spans="1:3">
      <c r="A681" s="243">
        <v>2100199</v>
      </c>
      <c r="B681" s="243" t="s">
        <v>555</v>
      </c>
      <c r="C681" s="244"/>
    </row>
    <row r="682" spans="1:3">
      <c r="A682" s="241">
        <v>21002</v>
      </c>
      <c r="B682" s="241" t="s">
        <v>556</v>
      </c>
      <c r="C682" s="242">
        <f>SUM(C683:C695)</f>
        <v>78</v>
      </c>
    </row>
    <row r="683" spans="1:3">
      <c r="A683" s="243">
        <v>2100201</v>
      </c>
      <c r="B683" s="243" t="s">
        <v>557</v>
      </c>
      <c r="C683" s="244">
        <v>70</v>
      </c>
    </row>
    <row r="684" spans="1:3">
      <c r="A684" s="243">
        <v>2100202</v>
      </c>
      <c r="B684" s="243" t="s">
        <v>558</v>
      </c>
      <c r="C684" s="244">
        <v>8</v>
      </c>
    </row>
    <row r="685" spans="1:3">
      <c r="A685" s="243">
        <v>2100203</v>
      </c>
      <c r="B685" s="243" t="s">
        <v>559</v>
      </c>
      <c r="C685" s="244"/>
    </row>
    <row r="686" spans="1:3">
      <c r="A686" s="243">
        <v>2100204</v>
      </c>
      <c r="B686" s="243" t="s">
        <v>560</v>
      </c>
      <c r="C686" s="244"/>
    </row>
    <row r="687" spans="1:3">
      <c r="A687" s="243">
        <v>2100205</v>
      </c>
      <c r="B687" s="243" t="s">
        <v>561</v>
      </c>
      <c r="C687" s="244"/>
    </row>
    <row r="688" spans="1:3">
      <c r="A688" s="243">
        <v>2100206</v>
      </c>
      <c r="B688" s="243" t="s">
        <v>562</v>
      </c>
      <c r="C688" s="244"/>
    </row>
    <row r="689" spans="1:3">
      <c r="A689" s="243">
        <v>2100207</v>
      </c>
      <c r="B689" s="243" t="s">
        <v>563</v>
      </c>
      <c r="C689" s="244"/>
    </row>
    <row r="690" spans="1:3">
      <c r="A690" s="243">
        <v>2100208</v>
      </c>
      <c r="B690" s="243" t="s">
        <v>564</v>
      </c>
      <c r="C690" s="244"/>
    </row>
    <row r="691" spans="1:3">
      <c r="A691" s="243">
        <v>2100209</v>
      </c>
      <c r="B691" s="243" t="s">
        <v>565</v>
      </c>
      <c r="C691" s="244"/>
    </row>
    <row r="692" spans="1:3">
      <c r="A692" s="243">
        <v>2100210</v>
      </c>
      <c r="B692" s="243" t="s">
        <v>566</v>
      </c>
      <c r="C692" s="244"/>
    </row>
    <row r="693" spans="1:3">
      <c r="A693" s="243">
        <v>2100211</v>
      </c>
      <c r="B693" s="243" t="s">
        <v>567</v>
      </c>
      <c r="C693" s="244"/>
    </row>
    <row r="694" spans="1:3">
      <c r="A694" s="243">
        <v>2100212</v>
      </c>
      <c r="B694" s="243" t="s">
        <v>568</v>
      </c>
      <c r="C694" s="244"/>
    </row>
    <row r="695" spans="1:3">
      <c r="A695" s="243">
        <v>2100299</v>
      </c>
      <c r="B695" s="243" t="s">
        <v>569</v>
      </c>
      <c r="C695" s="244"/>
    </row>
    <row r="696" spans="1:3">
      <c r="A696" s="241">
        <v>21003</v>
      </c>
      <c r="B696" s="241" t="s">
        <v>570</v>
      </c>
      <c r="C696" s="242">
        <f>SUM(C697:C699)</f>
        <v>1046</v>
      </c>
    </row>
    <row r="697" spans="1:3">
      <c r="A697" s="243">
        <v>2100301</v>
      </c>
      <c r="B697" s="243" t="s">
        <v>571</v>
      </c>
      <c r="C697" s="244"/>
    </row>
    <row r="698" spans="1:3">
      <c r="A698" s="243">
        <v>2100302</v>
      </c>
      <c r="B698" s="243" t="s">
        <v>572</v>
      </c>
      <c r="C698" s="244">
        <v>860</v>
      </c>
    </row>
    <row r="699" spans="1:3">
      <c r="A699" s="243">
        <v>2100399</v>
      </c>
      <c r="B699" s="243" t="s">
        <v>573</v>
      </c>
      <c r="C699" s="244">
        <v>186</v>
      </c>
    </row>
    <row r="700" spans="1:3">
      <c r="A700" s="241">
        <v>21004</v>
      </c>
      <c r="B700" s="241" t="s">
        <v>574</v>
      </c>
      <c r="C700" s="242">
        <f>SUM(C701:C711)</f>
        <v>1567</v>
      </c>
    </row>
    <row r="701" spans="1:3">
      <c r="A701" s="243">
        <v>2100401</v>
      </c>
      <c r="B701" s="243" t="s">
        <v>575</v>
      </c>
      <c r="C701" s="244">
        <v>231</v>
      </c>
    </row>
    <row r="702" spans="1:3">
      <c r="A702" s="243">
        <v>2100402</v>
      </c>
      <c r="B702" s="243" t="s">
        <v>576</v>
      </c>
      <c r="C702" s="244">
        <v>152</v>
      </c>
    </row>
    <row r="703" spans="1:3">
      <c r="A703" s="243">
        <v>2100403</v>
      </c>
      <c r="B703" s="243" t="s">
        <v>577</v>
      </c>
      <c r="C703" s="244">
        <v>109</v>
      </c>
    </row>
    <row r="704" spans="1:3">
      <c r="A704" s="243">
        <v>2100404</v>
      </c>
      <c r="B704" s="243" t="s">
        <v>578</v>
      </c>
      <c r="C704" s="244"/>
    </row>
    <row r="705" spans="1:3">
      <c r="A705" s="243">
        <v>2100405</v>
      </c>
      <c r="B705" s="243" t="s">
        <v>579</v>
      </c>
      <c r="C705" s="244">
        <v>192</v>
      </c>
    </row>
    <row r="706" spans="1:3">
      <c r="A706" s="243">
        <v>2100406</v>
      </c>
      <c r="B706" s="243" t="s">
        <v>580</v>
      </c>
      <c r="C706" s="244"/>
    </row>
    <row r="707" spans="1:3">
      <c r="A707" s="243">
        <v>2100407</v>
      </c>
      <c r="B707" s="243" t="s">
        <v>581</v>
      </c>
      <c r="C707" s="244"/>
    </row>
    <row r="708" spans="1:3">
      <c r="A708" s="243">
        <v>2100408</v>
      </c>
      <c r="B708" s="243" t="s">
        <v>582</v>
      </c>
      <c r="C708" s="244">
        <v>283</v>
      </c>
    </row>
    <row r="709" spans="1:3">
      <c r="A709" s="243">
        <v>2100409</v>
      </c>
      <c r="B709" s="243" t="s">
        <v>583</v>
      </c>
      <c r="C709" s="244"/>
    </row>
    <row r="710" spans="1:3">
      <c r="A710" s="243">
        <v>2100410</v>
      </c>
      <c r="B710" s="243" t="s">
        <v>584</v>
      </c>
      <c r="C710" s="244">
        <v>600</v>
      </c>
    </row>
    <row r="711" spans="1:3">
      <c r="A711" s="243">
        <v>2100499</v>
      </c>
      <c r="B711" s="243" t="s">
        <v>585</v>
      </c>
      <c r="C711" s="244"/>
    </row>
    <row r="712" spans="1:3">
      <c r="A712" s="241">
        <v>21006</v>
      </c>
      <c r="B712" s="241" t="s">
        <v>586</v>
      </c>
      <c r="C712" s="242">
        <f>SUM(C713:C714)</f>
        <v>0</v>
      </c>
    </row>
    <row r="713" spans="1:3">
      <c r="A713" s="243">
        <v>2100601</v>
      </c>
      <c r="B713" s="243" t="s">
        <v>587</v>
      </c>
      <c r="C713" s="244"/>
    </row>
    <row r="714" spans="1:3">
      <c r="A714" s="243">
        <v>2100699</v>
      </c>
      <c r="B714" s="243" t="s">
        <v>588</v>
      </c>
      <c r="C714" s="244"/>
    </row>
    <row r="715" spans="1:3">
      <c r="A715" s="241">
        <v>21007</v>
      </c>
      <c r="B715" s="241" t="s">
        <v>589</v>
      </c>
      <c r="C715" s="242">
        <f>SUM(C716:C718)</f>
        <v>84</v>
      </c>
    </row>
    <row r="716" spans="1:3">
      <c r="A716" s="243">
        <v>2100716</v>
      </c>
      <c r="B716" s="243" t="s">
        <v>590</v>
      </c>
      <c r="C716" s="244"/>
    </row>
    <row r="717" spans="1:3">
      <c r="A717" s="243">
        <v>2100717</v>
      </c>
      <c r="B717" s="243" t="s">
        <v>591</v>
      </c>
      <c r="C717" s="244">
        <v>84</v>
      </c>
    </row>
    <row r="718" spans="1:3">
      <c r="A718" s="243">
        <v>2100799</v>
      </c>
      <c r="B718" s="243" t="s">
        <v>592</v>
      </c>
      <c r="C718" s="244"/>
    </row>
    <row r="719" spans="1:3">
      <c r="A719" s="241">
        <v>21011</v>
      </c>
      <c r="B719" s="241" t="s">
        <v>593</v>
      </c>
      <c r="C719" s="242">
        <f>SUM(C720:C723)</f>
        <v>962</v>
      </c>
    </row>
    <row r="720" spans="1:3">
      <c r="A720" s="243">
        <v>2101101</v>
      </c>
      <c r="B720" s="243" t="s">
        <v>594</v>
      </c>
      <c r="C720" s="244">
        <v>300</v>
      </c>
    </row>
    <row r="721" spans="1:3">
      <c r="A721" s="243">
        <v>2101102</v>
      </c>
      <c r="B721" s="243" t="s">
        <v>595</v>
      </c>
      <c r="C721" s="244">
        <v>450</v>
      </c>
    </row>
    <row r="722" spans="1:3">
      <c r="A722" s="243">
        <v>2101103</v>
      </c>
      <c r="B722" s="243" t="s">
        <v>596</v>
      </c>
      <c r="C722" s="244">
        <v>212</v>
      </c>
    </row>
    <row r="723" spans="1:3">
      <c r="A723" s="243">
        <v>2101199</v>
      </c>
      <c r="B723" s="243" t="s">
        <v>597</v>
      </c>
      <c r="C723" s="244"/>
    </row>
    <row r="724" spans="1:3">
      <c r="A724" s="241">
        <v>21012</v>
      </c>
      <c r="B724" s="241" t="s">
        <v>598</v>
      </c>
      <c r="C724" s="242">
        <f>SUM(C725:C727)</f>
        <v>780</v>
      </c>
    </row>
    <row r="725" spans="1:3">
      <c r="A725" s="243">
        <v>2101201</v>
      </c>
      <c r="B725" s="243" t="s">
        <v>599</v>
      </c>
      <c r="C725" s="244"/>
    </row>
    <row r="726" spans="1:3">
      <c r="A726" s="243">
        <v>2101202</v>
      </c>
      <c r="B726" s="243" t="s">
        <v>600</v>
      </c>
      <c r="C726" s="244">
        <v>750</v>
      </c>
    </row>
    <row r="727" spans="1:3">
      <c r="A727" s="243">
        <v>2101299</v>
      </c>
      <c r="B727" s="243" t="s">
        <v>601</v>
      </c>
      <c r="C727" s="244">
        <v>30</v>
      </c>
    </row>
    <row r="728" spans="1:3">
      <c r="A728" s="241">
        <v>21013</v>
      </c>
      <c r="B728" s="241" t="s">
        <v>602</v>
      </c>
      <c r="C728" s="242">
        <f>SUM(C729:C731)</f>
        <v>400</v>
      </c>
    </row>
    <row r="729" spans="1:3">
      <c r="A729" s="243">
        <v>2101301</v>
      </c>
      <c r="B729" s="243" t="s">
        <v>603</v>
      </c>
      <c r="C729" s="244">
        <v>400</v>
      </c>
    </row>
    <row r="730" spans="1:3">
      <c r="A730" s="243">
        <v>2101302</v>
      </c>
      <c r="B730" s="243" t="s">
        <v>604</v>
      </c>
      <c r="C730" s="244"/>
    </row>
    <row r="731" spans="1:3">
      <c r="A731" s="243">
        <v>2101399</v>
      </c>
      <c r="B731" s="243" t="s">
        <v>605</v>
      </c>
      <c r="C731" s="244"/>
    </row>
    <row r="732" spans="1:3">
      <c r="A732" s="241">
        <v>21014</v>
      </c>
      <c r="B732" s="241" t="s">
        <v>606</v>
      </c>
      <c r="C732" s="242">
        <f>SUM(C733:C734)</f>
        <v>0</v>
      </c>
    </row>
    <row r="733" spans="1:3">
      <c r="A733" s="243">
        <v>2101401</v>
      </c>
      <c r="B733" s="243" t="s">
        <v>607</v>
      </c>
      <c r="C733" s="244"/>
    </row>
    <row r="734" spans="1:3">
      <c r="A734" s="243">
        <v>2101499</v>
      </c>
      <c r="B734" s="243" t="s">
        <v>608</v>
      </c>
      <c r="C734" s="244"/>
    </row>
    <row r="735" spans="1:3">
      <c r="A735" s="241">
        <v>21015</v>
      </c>
      <c r="B735" s="241" t="s">
        <v>609</v>
      </c>
      <c r="C735" s="242">
        <f>SUM(C736:C743)</f>
        <v>344</v>
      </c>
    </row>
    <row r="736" spans="1:3">
      <c r="A736" s="243">
        <v>2101501</v>
      </c>
      <c r="B736" s="243" t="s">
        <v>77</v>
      </c>
      <c r="C736" s="244">
        <v>307</v>
      </c>
    </row>
    <row r="737" spans="1:3">
      <c r="A737" s="243">
        <v>2101502</v>
      </c>
      <c r="B737" s="243" t="s">
        <v>78</v>
      </c>
      <c r="C737" s="244">
        <v>37</v>
      </c>
    </row>
    <row r="738" spans="1:3">
      <c r="A738" s="243">
        <v>2101503</v>
      </c>
      <c r="B738" s="243" t="s">
        <v>79</v>
      </c>
      <c r="C738" s="244"/>
    </row>
    <row r="739" spans="1:3">
      <c r="A739" s="243">
        <v>2101504</v>
      </c>
      <c r="B739" s="243" t="s">
        <v>118</v>
      </c>
      <c r="C739" s="244"/>
    </row>
    <row r="740" spans="1:3">
      <c r="A740" s="243">
        <v>2101505</v>
      </c>
      <c r="B740" s="243" t="s">
        <v>610</v>
      </c>
      <c r="C740" s="244"/>
    </row>
    <row r="741" spans="1:3">
      <c r="A741" s="243">
        <v>2101506</v>
      </c>
      <c r="B741" s="243" t="s">
        <v>611</v>
      </c>
      <c r="C741" s="244"/>
    </row>
    <row r="742" spans="1:3">
      <c r="A742" s="243">
        <v>2101550</v>
      </c>
      <c r="B742" s="243" t="s">
        <v>86</v>
      </c>
      <c r="C742" s="244"/>
    </row>
    <row r="743" spans="1:3">
      <c r="A743" s="243">
        <v>2101599</v>
      </c>
      <c r="B743" s="243" t="s">
        <v>612</v>
      </c>
      <c r="C743" s="244"/>
    </row>
    <row r="744" spans="1:3">
      <c r="A744" s="241">
        <v>21016</v>
      </c>
      <c r="B744" s="241" t="s">
        <v>613</v>
      </c>
      <c r="C744" s="242">
        <f>SUM(C745)</f>
        <v>0</v>
      </c>
    </row>
    <row r="745" spans="1:3">
      <c r="A745" s="243">
        <v>2101601</v>
      </c>
      <c r="B745" s="243" t="s">
        <v>614</v>
      </c>
      <c r="C745" s="244"/>
    </row>
    <row r="746" spans="1:3">
      <c r="A746" s="241">
        <v>21099</v>
      </c>
      <c r="B746" s="241" t="s">
        <v>615</v>
      </c>
      <c r="C746" s="242">
        <f>SUM(C747)</f>
        <v>44</v>
      </c>
    </row>
    <row r="747" spans="1:3">
      <c r="A747" s="243">
        <v>2109999</v>
      </c>
      <c r="B747" s="243" t="s">
        <v>616</v>
      </c>
      <c r="C747" s="244">
        <v>44</v>
      </c>
    </row>
    <row r="748" spans="1:3">
      <c r="A748" s="239">
        <v>211</v>
      </c>
      <c r="B748" s="239" t="s">
        <v>617</v>
      </c>
      <c r="C748" s="240">
        <f>C749+C759+C763+C772+C777+C784+C790+C793+C796+C798+C800+C806+C808+C810+C825</f>
        <v>5053</v>
      </c>
    </row>
    <row r="749" spans="1:3">
      <c r="A749" s="241">
        <v>21101</v>
      </c>
      <c r="B749" s="241" t="s">
        <v>618</v>
      </c>
      <c r="C749" s="242">
        <f>SUM(C750:C758)</f>
        <v>0</v>
      </c>
    </row>
    <row r="750" spans="1:3">
      <c r="A750" s="243">
        <v>2110101</v>
      </c>
      <c r="B750" s="243" t="s">
        <v>77</v>
      </c>
      <c r="C750" s="244"/>
    </row>
    <row r="751" spans="1:3">
      <c r="A751" s="243">
        <v>2110102</v>
      </c>
      <c r="B751" s="243" t="s">
        <v>78</v>
      </c>
      <c r="C751" s="244"/>
    </row>
    <row r="752" spans="1:3">
      <c r="A752" s="243">
        <v>2110103</v>
      </c>
      <c r="B752" s="243" t="s">
        <v>79</v>
      </c>
      <c r="C752" s="244"/>
    </row>
    <row r="753" spans="1:3">
      <c r="A753" s="243">
        <v>2110104</v>
      </c>
      <c r="B753" s="243" t="s">
        <v>619</v>
      </c>
      <c r="C753" s="244"/>
    </row>
    <row r="754" spans="1:3">
      <c r="A754" s="243">
        <v>2110105</v>
      </c>
      <c r="B754" s="243" t="s">
        <v>620</v>
      </c>
      <c r="C754" s="244"/>
    </row>
    <row r="755" spans="1:3">
      <c r="A755" s="243">
        <v>2110106</v>
      </c>
      <c r="B755" s="243" t="s">
        <v>621</v>
      </c>
      <c r="C755" s="244"/>
    </row>
    <row r="756" spans="1:3">
      <c r="A756" s="243">
        <v>2110107</v>
      </c>
      <c r="B756" s="243" t="s">
        <v>622</v>
      </c>
      <c r="C756" s="244"/>
    </row>
    <row r="757" spans="1:3">
      <c r="A757" s="243">
        <v>2110108</v>
      </c>
      <c r="B757" s="243" t="s">
        <v>623</v>
      </c>
      <c r="C757" s="244"/>
    </row>
    <row r="758" spans="1:3">
      <c r="A758" s="243">
        <v>2110199</v>
      </c>
      <c r="B758" s="243" t="s">
        <v>624</v>
      </c>
      <c r="C758" s="244"/>
    </row>
    <row r="759" spans="1:3">
      <c r="A759" s="241">
        <v>21102</v>
      </c>
      <c r="B759" s="241" t="s">
        <v>625</v>
      </c>
      <c r="C759" s="242">
        <f>SUM(C760:C762)</f>
        <v>40</v>
      </c>
    </row>
    <row r="760" spans="1:3">
      <c r="A760" s="243">
        <v>2110203</v>
      </c>
      <c r="B760" s="243" t="s">
        <v>626</v>
      </c>
      <c r="C760" s="244"/>
    </row>
    <row r="761" spans="1:3">
      <c r="A761" s="243">
        <v>2110204</v>
      </c>
      <c r="B761" s="243" t="s">
        <v>627</v>
      </c>
      <c r="C761" s="244"/>
    </row>
    <row r="762" spans="1:3">
      <c r="A762" s="243">
        <v>2110299</v>
      </c>
      <c r="B762" s="243" t="s">
        <v>628</v>
      </c>
      <c r="C762" s="244">
        <v>40</v>
      </c>
    </row>
    <row r="763" spans="1:3">
      <c r="A763" s="241">
        <v>21103</v>
      </c>
      <c r="B763" s="241" t="s">
        <v>629</v>
      </c>
      <c r="C763" s="242">
        <f>SUM(C764:C771)</f>
        <v>4128</v>
      </c>
    </row>
    <row r="764" spans="1:3">
      <c r="A764" s="243">
        <v>2110301</v>
      </c>
      <c r="B764" s="243" t="s">
        <v>630</v>
      </c>
      <c r="C764" s="244"/>
    </row>
    <row r="765" spans="1:3">
      <c r="A765" s="243">
        <v>2110302</v>
      </c>
      <c r="B765" s="243" t="s">
        <v>631</v>
      </c>
      <c r="C765" s="244">
        <v>2013</v>
      </c>
    </row>
    <row r="766" spans="1:3">
      <c r="A766" s="243">
        <v>2110303</v>
      </c>
      <c r="B766" s="243" t="s">
        <v>632</v>
      </c>
      <c r="C766" s="244"/>
    </row>
    <row r="767" spans="1:3">
      <c r="A767" s="243">
        <v>2110304</v>
      </c>
      <c r="B767" s="243" t="s">
        <v>633</v>
      </c>
      <c r="C767" s="244"/>
    </row>
    <row r="768" spans="1:3">
      <c r="A768" s="243">
        <v>2110305</v>
      </c>
      <c r="B768" s="243" t="s">
        <v>634</v>
      </c>
      <c r="C768" s="244"/>
    </row>
    <row r="769" spans="1:3">
      <c r="A769" s="243">
        <v>2110306</v>
      </c>
      <c r="B769" s="243" t="s">
        <v>635</v>
      </c>
      <c r="C769" s="244"/>
    </row>
    <row r="770" spans="1:3">
      <c r="A770" s="243">
        <v>2110307</v>
      </c>
      <c r="B770" s="243" t="s">
        <v>636</v>
      </c>
      <c r="C770" s="244"/>
    </row>
    <row r="771" spans="1:3">
      <c r="A771" s="243">
        <v>2110399</v>
      </c>
      <c r="B771" s="243" t="s">
        <v>637</v>
      </c>
      <c r="C771" s="244">
        <v>2115</v>
      </c>
    </row>
    <row r="772" spans="1:3">
      <c r="A772" s="241">
        <v>21104</v>
      </c>
      <c r="B772" s="241" t="s">
        <v>638</v>
      </c>
      <c r="C772" s="242">
        <f>SUM(C773:C776)</f>
        <v>785</v>
      </c>
    </row>
    <row r="773" spans="1:3">
      <c r="A773" s="243">
        <v>2110401</v>
      </c>
      <c r="B773" s="243" t="s">
        <v>639</v>
      </c>
      <c r="C773" s="244">
        <v>785</v>
      </c>
    </row>
    <row r="774" spans="1:3">
      <c r="A774" s="243">
        <v>2110402</v>
      </c>
      <c r="B774" s="243" t="s">
        <v>640</v>
      </c>
      <c r="C774" s="244"/>
    </row>
    <row r="775" spans="1:3">
      <c r="A775" s="243">
        <v>2110404</v>
      </c>
      <c r="B775" s="243" t="s">
        <v>641</v>
      </c>
      <c r="C775" s="244"/>
    </row>
    <row r="776" spans="1:3">
      <c r="A776" s="243">
        <v>2110499</v>
      </c>
      <c r="B776" s="243" t="s">
        <v>642</v>
      </c>
      <c r="C776" s="244"/>
    </row>
    <row r="777" spans="1:3">
      <c r="A777" s="241">
        <v>21105</v>
      </c>
      <c r="B777" s="241" t="s">
        <v>643</v>
      </c>
      <c r="C777" s="242">
        <f>SUM(C778:C783)</f>
        <v>0</v>
      </c>
    </row>
    <row r="778" spans="1:3">
      <c r="A778" s="243">
        <v>2110501</v>
      </c>
      <c r="B778" s="243" t="s">
        <v>644</v>
      </c>
      <c r="C778" s="244"/>
    </row>
    <row r="779" spans="1:3">
      <c r="A779" s="243">
        <v>2110502</v>
      </c>
      <c r="B779" s="243" t="s">
        <v>645</v>
      </c>
      <c r="C779" s="244"/>
    </row>
    <row r="780" spans="1:3">
      <c r="A780" s="243">
        <v>2110503</v>
      </c>
      <c r="B780" s="243" t="s">
        <v>646</v>
      </c>
      <c r="C780" s="244"/>
    </row>
    <row r="781" spans="1:3">
      <c r="A781" s="243">
        <v>2110506</v>
      </c>
      <c r="B781" s="243" t="s">
        <v>647</v>
      </c>
      <c r="C781" s="244"/>
    </row>
    <row r="782" spans="1:3">
      <c r="A782" s="243">
        <v>2110507</v>
      </c>
      <c r="B782" s="243" t="s">
        <v>648</v>
      </c>
      <c r="C782" s="244"/>
    </row>
    <row r="783" spans="1:3">
      <c r="A783" s="243">
        <v>2110599</v>
      </c>
      <c r="B783" s="243" t="s">
        <v>649</v>
      </c>
      <c r="C783" s="244"/>
    </row>
    <row r="784" spans="1:3">
      <c r="A784" s="241">
        <v>21106</v>
      </c>
      <c r="B784" s="241" t="s">
        <v>650</v>
      </c>
      <c r="C784" s="242">
        <f>SUM(C785:C789)</f>
        <v>0</v>
      </c>
    </row>
    <row r="785" spans="1:3">
      <c r="A785" s="243">
        <v>2110602</v>
      </c>
      <c r="B785" s="243" t="s">
        <v>651</v>
      </c>
      <c r="C785" s="244"/>
    </row>
    <row r="786" spans="1:3">
      <c r="A786" s="243">
        <v>2110603</v>
      </c>
      <c r="B786" s="243" t="s">
        <v>652</v>
      </c>
      <c r="C786" s="244"/>
    </row>
    <row r="787" spans="1:3">
      <c r="A787" s="243">
        <v>2110604</v>
      </c>
      <c r="B787" s="243" t="s">
        <v>653</v>
      </c>
      <c r="C787" s="244"/>
    </row>
    <row r="788" spans="1:3">
      <c r="A788" s="243">
        <v>2110605</v>
      </c>
      <c r="B788" s="243" t="s">
        <v>654</v>
      </c>
      <c r="C788" s="244"/>
    </row>
    <row r="789" spans="1:3">
      <c r="A789" s="243">
        <v>2110699</v>
      </c>
      <c r="B789" s="243" t="s">
        <v>655</v>
      </c>
      <c r="C789" s="244"/>
    </row>
    <row r="790" spans="1:3">
      <c r="A790" s="241">
        <v>21107</v>
      </c>
      <c r="B790" s="241" t="s">
        <v>656</v>
      </c>
      <c r="C790" s="242">
        <f>SUM(C791:C792)</f>
        <v>0</v>
      </c>
    </row>
    <row r="791" spans="1:3">
      <c r="A791" s="243">
        <v>2110704</v>
      </c>
      <c r="B791" s="243" t="s">
        <v>657</v>
      </c>
      <c r="C791" s="244"/>
    </row>
    <row r="792" spans="1:3">
      <c r="A792" s="243">
        <v>2110799</v>
      </c>
      <c r="B792" s="243" t="s">
        <v>658</v>
      </c>
      <c r="C792" s="244"/>
    </row>
    <row r="793" spans="1:3">
      <c r="A793" s="241">
        <v>21108</v>
      </c>
      <c r="B793" s="241" t="s">
        <v>659</v>
      </c>
      <c r="C793" s="242">
        <f>SUM(C794:C795)</f>
        <v>0</v>
      </c>
    </row>
    <row r="794" spans="1:3">
      <c r="A794" s="243">
        <v>2110804</v>
      </c>
      <c r="B794" s="243" t="s">
        <v>660</v>
      </c>
      <c r="C794" s="244"/>
    </row>
    <row r="795" spans="1:3">
      <c r="A795" s="243">
        <v>2110899</v>
      </c>
      <c r="B795" s="243" t="s">
        <v>661</v>
      </c>
      <c r="C795" s="244"/>
    </row>
    <row r="796" spans="1:3">
      <c r="A796" s="241">
        <v>21109</v>
      </c>
      <c r="B796" s="241" t="s">
        <v>662</v>
      </c>
      <c r="C796" s="242">
        <f>SUM(C797)</f>
        <v>0</v>
      </c>
    </row>
    <row r="797" spans="1:3">
      <c r="A797" s="243">
        <v>2110901</v>
      </c>
      <c r="B797" s="243" t="s">
        <v>663</v>
      </c>
      <c r="C797" s="244"/>
    </row>
    <row r="798" spans="1:3">
      <c r="A798" s="241">
        <v>21110</v>
      </c>
      <c r="B798" s="241" t="s">
        <v>664</v>
      </c>
      <c r="C798" s="242">
        <f>SUM(C799)</f>
        <v>0</v>
      </c>
    </row>
    <row r="799" spans="1:3">
      <c r="A799" s="243">
        <v>2111001</v>
      </c>
      <c r="B799" s="243" t="s">
        <v>665</v>
      </c>
      <c r="C799" s="244"/>
    </row>
    <row r="800" spans="1:3">
      <c r="A800" s="241">
        <v>21111</v>
      </c>
      <c r="B800" s="241" t="s">
        <v>666</v>
      </c>
      <c r="C800" s="242">
        <f>SUM(C801:C805)</f>
        <v>0</v>
      </c>
    </row>
    <row r="801" spans="1:3">
      <c r="A801" s="243">
        <v>2111101</v>
      </c>
      <c r="B801" s="243" t="s">
        <v>667</v>
      </c>
      <c r="C801" s="244"/>
    </row>
    <row r="802" spans="1:3">
      <c r="A802" s="243">
        <v>2111102</v>
      </c>
      <c r="B802" s="243" t="s">
        <v>668</v>
      </c>
      <c r="C802" s="244"/>
    </row>
    <row r="803" spans="1:3">
      <c r="A803" s="243">
        <v>2111103</v>
      </c>
      <c r="B803" s="243" t="s">
        <v>669</v>
      </c>
      <c r="C803" s="244"/>
    </row>
    <row r="804" spans="1:3">
      <c r="A804" s="243">
        <v>2111104</v>
      </c>
      <c r="B804" s="243" t="s">
        <v>670</v>
      </c>
      <c r="C804" s="244"/>
    </row>
    <row r="805" spans="1:3">
      <c r="A805" s="243">
        <v>2111199</v>
      </c>
      <c r="B805" s="243" t="s">
        <v>671</v>
      </c>
      <c r="C805" s="244"/>
    </row>
    <row r="806" spans="1:3">
      <c r="A806" s="241">
        <v>21112</v>
      </c>
      <c r="B806" s="241" t="s">
        <v>672</v>
      </c>
      <c r="C806" s="242">
        <f>SUM(C807)</f>
        <v>0</v>
      </c>
    </row>
    <row r="807" spans="1:3">
      <c r="A807" s="243">
        <v>2111201</v>
      </c>
      <c r="B807" s="243" t="s">
        <v>673</v>
      </c>
      <c r="C807" s="244"/>
    </row>
    <row r="808" spans="1:3">
      <c r="A808" s="241">
        <v>21113</v>
      </c>
      <c r="B808" s="241" t="s">
        <v>674</v>
      </c>
      <c r="C808" s="242">
        <f>SUM(C809)</f>
        <v>0</v>
      </c>
    </row>
    <row r="809" spans="1:3">
      <c r="A809" s="243">
        <v>2111301</v>
      </c>
      <c r="B809" s="243" t="s">
        <v>675</v>
      </c>
      <c r="C809" s="244"/>
    </row>
    <row r="810" spans="1:3">
      <c r="A810" s="241">
        <v>21114</v>
      </c>
      <c r="B810" s="241" t="s">
        <v>676</v>
      </c>
      <c r="C810" s="242">
        <f>SUM(C811:C824)</f>
        <v>0</v>
      </c>
    </row>
    <row r="811" spans="1:3">
      <c r="A811" s="243">
        <v>2111401</v>
      </c>
      <c r="B811" s="243" t="s">
        <v>77</v>
      </c>
      <c r="C811" s="244"/>
    </row>
    <row r="812" spans="1:3">
      <c r="A812" s="243">
        <v>2111402</v>
      </c>
      <c r="B812" s="243" t="s">
        <v>78</v>
      </c>
      <c r="C812" s="244"/>
    </row>
    <row r="813" spans="1:3">
      <c r="A813" s="243">
        <v>2111403</v>
      </c>
      <c r="B813" s="243" t="s">
        <v>79</v>
      </c>
      <c r="C813" s="244"/>
    </row>
    <row r="814" spans="1:3">
      <c r="A814" s="243">
        <v>2111404</v>
      </c>
      <c r="B814" s="243" t="s">
        <v>677</v>
      </c>
      <c r="C814" s="244"/>
    </row>
    <row r="815" spans="1:3">
      <c r="A815" s="243">
        <v>2111405</v>
      </c>
      <c r="B815" s="243" t="s">
        <v>678</v>
      </c>
      <c r="C815" s="244"/>
    </row>
    <row r="816" spans="1:3">
      <c r="A816" s="243">
        <v>2111406</v>
      </c>
      <c r="B816" s="243" t="s">
        <v>679</v>
      </c>
      <c r="C816" s="244"/>
    </row>
    <row r="817" spans="1:3">
      <c r="A817" s="243">
        <v>2111407</v>
      </c>
      <c r="B817" s="243" t="s">
        <v>680</v>
      </c>
      <c r="C817" s="244"/>
    </row>
    <row r="818" spans="1:3">
      <c r="A818" s="243">
        <v>2111408</v>
      </c>
      <c r="B818" s="243" t="s">
        <v>681</v>
      </c>
      <c r="C818" s="244"/>
    </row>
    <row r="819" spans="1:3">
      <c r="A819" s="243">
        <v>2111409</v>
      </c>
      <c r="B819" s="243" t="s">
        <v>682</v>
      </c>
      <c r="C819" s="244"/>
    </row>
    <row r="820" spans="1:3">
      <c r="A820" s="243">
        <v>2111410</v>
      </c>
      <c r="B820" s="243" t="s">
        <v>683</v>
      </c>
      <c r="C820" s="244"/>
    </row>
    <row r="821" spans="1:3">
      <c r="A821" s="243">
        <v>2111411</v>
      </c>
      <c r="B821" s="243" t="s">
        <v>118</v>
      </c>
      <c r="C821" s="244"/>
    </row>
    <row r="822" spans="1:3">
      <c r="A822" s="243">
        <v>2111413</v>
      </c>
      <c r="B822" s="243" t="s">
        <v>684</v>
      </c>
      <c r="C822" s="244"/>
    </row>
    <row r="823" spans="1:3">
      <c r="A823" s="243">
        <v>2111450</v>
      </c>
      <c r="B823" s="243" t="s">
        <v>86</v>
      </c>
      <c r="C823" s="244"/>
    </row>
    <row r="824" spans="1:3">
      <c r="A824" s="243">
        <v>2111499</v>
      </c>
      <c r="B824" s="243" t="s">
        <v>685</v>
      </c>
      <c r="C824" s="244"/>
    </row>
    <row r="825" spans="1:3">
      <c r="A825" s="241">
        <v>21199</v>
      </c>
      <c r="B825" s="241" t="s">
        <v>686</v>
      </c>
      <c r="C825" s="242">
        <f>SUM(C826)</f>
        <v>100</v>
      </c>
    </row>
    <row r="826" spans="1:3">
      <c r="A826" s="243">
        <v>2119999</v>
      </c>
      <c r="B826" s="243" t="s">
        <v>687</v>
      </c>
      <c r="C826" s="244">
        <v>100</v>
      </c>
    </row>
    <row r="827" spans="1:3">
      <c r="A827" s="239">
        <v>212</v>
      </c>
      <c r="B827" s="239" t="s">
        <v>688</v>
      </c>
      <c r="C827" s="240">
        <f>C828+C839+C841+C844+C846+C848</f>
        <v>9167</v>
      </c>
    </row>
    <row r="828" spans="1:3">
      <c r="A828" s="241">
        <v>21201</v>
      </c>
      <c r="B828" s="241" t="s">
        <v>689</v>
      </c>
      <c r="C828" s="242">
        <f>SUM(C829:C838)</f>
        <v>6581</v>
      </c>
    </row>
    <row r="829" spans="1:3">
      <c r="A829" s="243">
        <v>2120101</v>
      </c>
      <c r="B829" s="243" t="s">
        <v>77</v>
      </c>
      <c r="C829" s="244">
        <v>5575</v>
      </c>
    </row>
    <row r="830" spans="1:3">
      <c r="A830" s="243">
        <v>2120102</v>
      </c>
      <c r="B830" s="243" t="s">
        <v>78</v>
      </c>
      <c r="C830" s="244"/>
    </row>
    <row r="831" spans="1:3">
      <c r="A831" s="243">
        <v>2120103</v>
      </c>
      <c r="B831" s="243" t="s">
        <v>79</v>
      </c>
      <c r="C831" s="244"/>
    </row>
    <row r="832" spans="1:3">
      <c r="A832" s="243">
        <v>2120104</v>
      </c>
      <c r="B832" s="243" t="s">
        <v>690</v>
      </c>
      <c r="C832" s="244">
        <v>1006</v>
      </c>
    </row>
    <row r="833" spans="1:3">
      <c r="A833" s="243">
        <v>2120105</v>
      </c>
      <c r="B833" s="243" t="s">
        <v>691</v>
      </c>
      <c r="C833" s="244"/>
    </row>
    <row r="834" spans="1:3">
      <c r="A834" s="243">
        <v>2120106</v>
      </c>
      <c r="B834" s="243" t="s">
        <v>692</v>
      </c>
      <c r="C834" s="244"/>
    </row>
    <row r="835" spans="1:3">
      <c r="A835" s="243">
        <v>2120107</v>
      </c>
      <c r="B835" s="243" t="s">
        <v>693</v>
      </c>
      <c r="C835" s="244"/>
    </row>
    <row r="836" spans="1:3">
      <c r="A836" s="243">
        <v>2120109</v>
      </c>
      <c r="B836" s="243" t="s">
        <v>694</v>
      </c>
      <c r="C836" s="244"/>
    </row>
    <row r="837" spans="1:3">
      <c r="A837" s="243">
        <v>2120110</v>
      </c>
      <c r="B837" s="243" t="s">
        <v>695</v>
      </c>
      <c r="C837" s="244"/>
    </row>
    <row r="838" spans="1:3">
      <c r="A838" s="243">
        <v>2120199</v>
      </c>
      <c r="B838" s="243" t="s">
        <v>696</v>
      </c>
      <c r="C838" s="244"/>
    </row>
    <row r="839" spans="1:3">
      <c r="A839" s="241">
        <v>21202</v>
      </c>
      <c r="B839" s="241" t="s">
        <v>697</v>
      </c>
      <c r="C839" s="242">
        <f>SUM(C840)</f>
        <v>33</v>
      </c>
    </row>
    <row r="840" spans="1:3">
      <c r="A840" s="243">
        <v>2120201</v>
      </c>
      <c r="B840" s="243" t="s">
        <v>698</v>
      </c>
      <c r="C840" s="244">
        <v>33</v>
      </c>
    </row>
    <row r="841" spans="1:3">
      <c r="A841" s="241">
        <v>21203</v>
      </c>
      <c r="B841" s="241" t="s">
        <v>699</v>
      </c>
      <c r="C841" s="242">
        <f>SUM(C842:C843)</f>
        <v>5</v>
      </c>
    </row>
    <row r="842" spans="1:3">
      <c r="A842" s="243">
        <v>2120303</v>
      </c>
      <c r="B842" s="243" t="s">
        <v>700</v>
      </c>
      <c r="C842" s="244"/>
    </row>
    <row r="843" spans="1:3">
      <c r="A843" s="243">
        <v>2120399</v>
      </c>
      <c r="B843" s="243" t="s">
        <v>701</v>
      </c>
      <c r="C843" s="244">
        <v>5</v>
      </c>
    </row>
    <row r="844" spans="1:3">
      <c r="A844" s="241">
        <v>21205</v>
      </c>
      <c r="B844" s="241" t="s">
        <v>702</v>
      </c>
      <c r="C844" s="242">
        <f t="shared" ref="C844:C848" si="1">SUM(C845)</f>
        <v>1686</v>
      </c>
    </row>
    <row r="845" spans="1:3">
      <c r="A845" s="243">
        <v>2120501</v>
      </c>
      <c r="B845" s="243" t="s">
        <v>703</v>
      </c>
      <c r="C845" s="244">
        <v>1686</v>
      </c>
    </row>
    <row r="846" spans="1:3">
      <c r="A846" s="241">
        <v>21206</v>
      </c>
      <c r="B846" s="241" t="s">
        <v>704</v>
      </c>
      <c r="C846" s="242">
        <f t="shared" si="1"/>
        <v>310</v>
      </c>
    </row>
    <row r="847" spans="1:3">
      <c r="A847" s="243">
        <v>2120601</v>
      </c>
      <c r="B847" s="243" t="s">
        <v>705</v>
      </c>
      <c r="C847" s="244">
        <v>310</v>
      </c>
    </row>
    <row r="848" spans="1:3">
      <c r="A848" s="241">
        <v>21299</v>
      </c>
      <c r="B848" s="241" t="s">
        <v>706</v>
      </c>
      <c r="C848" s="242">
        <f t="shared" si="1"/>
        <v>552</v>
      </c>
    </row>
    <row r="849" spans="1:3">
      <c r="A849" s="243">
        <v>2129999</v>
      </c>
      <c r="B849" s="243" t="s">
        <v>707</v>
      </c>
      <c r="C849" s="244">
        <v>552</v>
      </c>
    </row>
    <row r="850" spans="1:3">
      <c r="A850" s="239">
        <v>213</v>
      </c>
      <c r="B850" s="239" t="s">
        <v>708</v>
      </c>
      <c r="C850" s="240">
        <f>C851+C877+C902+C930+C941+C948+C955+C958</f>
        <v>13709</v>
      </c>
    </row>
    <row r="851" spans="1:3">
      <c r="A851" s="241">
        <v>21301</v>
      </c>
      <c r="B851" s="241" t="s">
        <v>709</v>
      </c>
      <c r="C851" s="242">
        <f>SUM(C852:C876)</f>
        <v>3357</v>
      </c>
    </row>
    <row r="852" spans="1:3">
      <c r="A852" s="243">
        <v>2130101</v>
      </c>
      <c r="B852" s="243" t="s">
        <v>77</v>
      </c>
      <c r="C852" s="244">
        <v>1197</v>
      </c>
    </row>
    <row r="853" spans="1:3">
      <c r="A853" s="243">
        <v>2130102</v>
      </c>
      <c r="B853" s="243" t="s">
        <v>78</v>
      </c>
      <c r="C853" s="244"/>
    </row>
    <row r="854" spans="1:3">
      <c r="A854" s="243">
        <v>2130103</v>
      </c>
      <c r="B854" s="243" t="s">
        <v>79</v>
      </c>
      <c r="C854" s="244"/>
    </row>
    <row r="855" spans="1:3">
      <c r="A855" s="243">
        <v>2130104</v>
      </c>
      <c r="B855" s="243" t="s">
        <v>86</v>
      </c>
      <c r="C855" s="244"/>
    </row>
    <row r="856" spans="1:3">
      <c r="A856" s="243">
        <v>2130105</v>
      </c>
      <c r="B856" s="243" t="s">
        <v>710</v>
      </c>
      <c r="C856" s="244"/>
    </row>
    <row r="857" spans="1:3">
      <c r="A857" s="243">
        <v>2130106</v>
      </c>
      <c r="B857" s="243" t="s">
        <v>711</v>
      </c>
      <c r="C857" s="244"/>
    </row>
    <row r="858" spans="1:3">
      <c r="A858" s="243">
        <v>2130108</v>
      </c>
      <c r="B858" s="243" t="s">
        <v>712</v>
      </c>
      <c r="C858" s="244"/>
    </row>
    <row r="859" spans="1:3">
      <c r="A859" s="243">
        <v>2130109</v>
      </c>
      <c r="B859" s="243" t="s">
        <v>713</v>
      </c>
      <c r="C859" s="244"/>
    </row>
    <row r="860" spans="1:3">
      <c r="A860" s="243">
        <v>2130110</v>
      </c>
      <c r="B860" s="243" t="s">
        <v>714</v>
      </c>
      <c r="C860" s="244"/>
    </row>
    <row r="861" spans="1:3">
      <c r="A861" s="243">
        <v>2130111</v>
      </c>
      <c r="B861" s="243" t="s">
        <v>715</v>
      </c>
      <c r="C861" s="244"/>
    </row>
    <row r="862" spans="1:3">
      <c r="A862" s="243">
        <v>2130112</v>
      </c>
      <c r="B862" s="243" t="s">
        <v>716</v>
      </c>
      <c r="C862" s="244"/>
    </row>
    <row r="863" spans="1:3">
      <c r="A863" s="243">
        <v>2130114</v>
      </c>
      <c r="B863" s="243" t="s">
        <v>717</v>
      </c>
      <c r="C863" s="244"/>
    </row>
    <row r="864" spans="1:3">
      <c r="A864" s="243">
        <v>2130119</v>
      </c>
      <c r="B864" s="243" t="s">
        <v>718</v>
      </c>
      <c r="C864" s="244"/>
    </row>
    <row r="865" spans="1:3">
      <c r="A865" s="243">
        <v>2130120</v>
      </c>
      <c r="B865" s="243" t="s">
        <v>719</v>
      </c>
      <c r="C865" s="244"/>
    </row>
    <row r="866" spans="1:3">
      <c r="A866" s="243">
        <v>2130121</v>
      </c>
      <c r="B866" s="243" t="s">
        <v>720</v>
      </c>
      <c r="C866" s="244"/>
    </row>
    <row r="867" spans="1:3">
      <c r="A867" s="243">
        <v>2130122</v>
      </c>
      <c r="B867" s="243" t="s">
        <v>721</v>
      </c>
      <c r="C867" s="244">
        <v>360</v>
      </c>
    </row>
    <row r="868" spans="1:3">
      <c r="A868" s="243">
        <v>2130124</v>
      </c>
      <c r="B868" s="243" t="s">
        <v>722</v>
      </c>
      <c r="C868" s="244"/>
    </row>
    <row r="869" spans="1:3">
      <c r="A869" s="243">
        <v>2130125</v>
      </c>
      <c r="B869" s="243" t="s">
        <v>723</v>
      </c>
      <c r="C869" s="244"/>
    </row>
    <row r="870" spans="1:3">
      <c r="A870" s="243">
        <v>2130126</v>
      </c>
      <c r="B870" s="243" t="s">
        <v>724</v>
      </c>
      <c r="C870" s="244"/>
    </row>
    <row r="871" spans="1:3">
      <c r="A871" s="243">
        <v>2130135</v>
      </c>
      <c r="B871" s="243" t="s">
        <v>725</v>
      </c>
      <c r="C871" s="244"/>
    </row>
    <row r="872" spans="1:3">
      <c r="A872" s="243">
        <v>2130142</v>
      </c>
      <c r="B872" s="243" t="s">
        <v>726</v>
      </c>
      <c r="C872" s="244"/>
    </row>
    <row r="873" spans="1:3">
      <c r="A873" s="243">
        <v>2130148</v>
      </c>
      <c r="B873" s="243" t="s">
        <v>727</v>
      </c>
      <c r="C873" s="244"/>
    </row>
    <row r="874" spans="1:3">
      <c r="A874" s="243">
        <v>2130152</v>
      </c>
      <c r="B874" s="243" t="s">
        <v>728</v>
      </c>
      <c r="C874" s="244"/>
    </row>
    <row r="875" spans="1:3">
      <c r="A875" s="243">
        <v>2130153</v>
      </c>
      <c r="B875" s="243" t="s">
        <v>729</v>
      </c>
      <c r="C875" s="244">
        <v>1500</v>
      </c>
    </row>
    <row r="876" spans="1:3">
      <c r="A876" s="243">
        <v>2130199</v>
      </c>
      <c r="B876" s="243" t="s">
        <v>730</v>
      </c>
      <c r="C876" s="244">
        <v>300</v>
      </c>
    </row>
    <row r="877" spans="1:3">
      <c r="A877" s="241">
        <v>21302</v>
      </c>
      <c r="B877" s="241" t="s">
        <v>731</v>
      </c>
      <c r="C877" s="242">
        <f>SUM(C878:C901)</f>
        <v>911</v>
      </c>
    </row>
    <row r="878" spans="1:3">
      <c r="A878" s="243">
        <v>2130201</v>
      </c>
      <c r="B878" s="243" t="s">
        <v>77</v>
      </c>
      <c r="C878" s="244">
        <v>611</v>
      </c>
    </row>
    <row r="879" spans="1:3">
      <c r="A879" s="243">
        <v>2130202</v>
      </c>
      <c r="B879" s="243" t="s">
        <v>78</v>
      </c>
      <c r="C879" s="244"/>
    </row>
    <row r="880" spans="1:3">
      <c r="A880" s="243">
        <v>2130203</v>
      </c>
      <c r="B880" s="243" t="s">
        <v>79</v>
      </c>
      <c r="C880" s="244"/>
    </row>
    <row r="881" spans="1:3">
      <c r="A881" s="243">
        <v>2130204</v>
      </c>
      <c r="B881" s="243" t="s">
        <v>732</v>
      </c>
      <c r="C881" s="244"/>
    </row>
    <row r="882" spans="1:3">
      <c r="A882" s="243">
        <v>2130205</v>
      </c>
      <c r="B882" s="243" t="s">
        <v>733</v>
      </c>
      <c r="C882" s="244">
        <v>300</v>
      </c>
    </row>
    <row r="883" spans="1:3">
      <c r="A883" s="243">
        <v>2130206</v>
      </c>
      <c r="B883" s="243" t="s">
        <v>734</v>
      </c>
      <c r="C883" s="244"/>
    </row>
    <row r="884" spans="1:3">
      <c r="A884" s="243">
        <v>2130207</v>
      </c>
      <c r="B884" s="243" t="s">
        <v>735</v>
      </c>
      <c r="C884" s="244"/>
    </row>
    <row r="885" spans="1:3">
      <c r="A885" s="243">
        <v>2130209</v>
      </c>
      <c r="B885" s="243" t="s">
        <v>736</v>
      </c>
      <c r="C885" s="244"/>
    </row>
    <row r="886" spans="1:3">
      <c r="A886" s="243">
        <v>2130210</v>
      </c>
      <c r="B886" s="243" t="s">
        <v>737</v>
      </c>
      <c r="C886" s="244"/>
    </row>
    <row r="887" spans="1:3">
      <c r="A887" s="243">
        <v>2130211</v>
      </c>
      <c r="B887" s="243" t="s">
        <v>738</v>
      </c>
      <c r="C887" s="244"/>
    </row>
    <row r="888" spans="1:3">
      <c r="A888" s="243">
        <v>2130212</v>
      </c>
      <c r="B888" s="243" t="s">
        <v>739</v>
      </c>
      <c r="C888" s="244"/>
    </row>
    <row r="889" spans="1:3">
      <c r="A889" s="243">
        <v>2130213</v>
      </c>
      <c r="B889" s="243" t="s">
        <v>740</v>
      </c>
      <c r="C889" s="244"/>
    </row>
    <row r="890" spans="1:3">
      <c r="A890" s="243">
        <v>2130217</v>
      </c>
      <c r="B890" s="243" t="s">
        <v>741</v>
      </c>
      <c r="C890" s="244"/>
    </row>
    <row r="891" spans="1:3">
      <c r="A891" s="243">
        <v>2130220</v>
      </c>
      <c r="B891" s="243" t="s">
        <v>742</v>
      </c>
      <c r="C891" s="244"/>
    </row>
    <row r="892" spans="1:3">
      <c r="A892" s="243">
        <v>2130221</v>
      </c>
      <c r="B892" s="243" t="s">
        <v>743</v>
      </c>
      <c r="C892" s="244"/>
    </row>
    <row r="893" spans="1:3">
      <c r="A893" s="243">
        <v>2130223</v>
      </c>
      <c r="B893" s="243" t="s">
        <v>744</v>
      </c>
      <c r="C893" s="244"/>
    </row>
    <row r="894" spans="1:3">
      <c r="A894" s="243">
        <v>2130226</v>
      </c>
      <c r="B894" s="243" t="s">
        <v>745</v>
      </c>
      <c r="C894" s="244"/>
    </row>
    <row r="895" spans="1:3">
      <c r="A895" s="243">
        <v>2130227</v>
      </c>
      <c r="B895" s="243" t="s">
        <v>746</v>
      </c>
      <c r="C895" s="244"/>
    </row>
    <row r="896" spans="1:3">
      <c r="A896" s="243">
        <v>2130232</v>
      </c>
      <c r="B896" s="243" t="s">
        <v>747</v>
      </c>
      <c r="C896" s="244"/>
    </row>
    <row r="897" spans="1:3">
      <c r="A897" s="243">
        <v>2130234</v>
      </c>
      <c r="B897" s="243" t="s">
        <v>748</v>
      </c>
      <c r="C897" s="244"/>
    </row>
    <row r="898" spans="1:3">
      <c r="A898" s="243">
        <v>2130235</v>
      </c>
      <c r="B898" s="243" t="s">
        <v>749</v>
      </c>
      <c r="C898" s="244"/>
    </row>
    <row r="899" spans="1:3">
      <c r="A899" s="243">
        <v>2130236</v>
      </c>
      <c r="B899" s="243" t="s">
        <v>750</v>
      </c>
      <c r="C899" s="244"/>
    </row>
    <row r="900" spans="1:3">
      <c r="A900" s="243">
        <v>2130237</v>
      </c>
      <c r="B900" s="243" t="s">
        <v>716</v>
      </c>
      <c r="C900" s="244"/>
    </row>
    <row r="901" spans="1:3">
      <c r="A901" s="243">
        <v>2130299</v>
      </c>
      <c r="B901" s="243" t="s">
        <v>751</v>
      </c>
      <c r="C901" s="244"/>
    </row>
    <row r="902" spans="1:3">
      <c r="A902" s="241">
        <v>21303</v>
      </c>
      <c r="B902" s="241" t="s">
        <v>752</v>
      </c>
      <c r="C902" s="242">
        <f>SUM(C903:C929)</f>
        <v>3858</v>
      </c>
    </row>
    <row r="903" spans="1:3">
      <c r="A903" s="243">
        <v>2130301</v>
      </c>
      <c r="B903" s="243" t="s">
        <v>77</v>
      </c>
      <c r="C903" s="244">
        <v>1718</v>
      </c>
    </row>
    <row r="904" spans="1:3">
      <c r="A904" s="243">
        <v>2130302</v>
      </c>
      <c r="B904" s="243" t="s">
        <v>78</v>
      </c>
      <c r="C904" s="244"/>
    </row>
    <row r="905" spans="1:3">
      <c r="A905" s="243">
        <v>2130303</v>
      </c>
      <c r="B905" s="243" t="s">
        <v>79</v>
      </c>
      <c r="C905" s="244"/>
    </row>
    <row r="906" spans="1:3">
      <c r="A906" s="243">
        <v>2130304</v>
      </c>
      <c r="B906" s="243" t="s">
        <v>753</v>
      </c>
      <c r="C906" s="244"/>
    </row>
    <row r="907" spans="1:3">
      <c r="A907" s="243">
        <v>2130305</v>
      </c>
      <c r="B907" s="243" t="s">
        <v>754</v>
      </c>
      <c r="C907" s="244">
        <v>2100</v>
      </c>
    </row>
    <row r="908" spans="1:3">
      <c r="A908" s="243">
        <v>2130306</v>
      </c>
      <c r="B908" s="243" t="s">
        <v>755</v>
      </c>
      <c r="C908" s="244"/>
    </row>
    <row r="909" spans="1:3">
      <c r="A909" s="243">
        <v>2130307</v>
      </c>
      <c r="B909" s="243" t="s">
        <v>756</v>
      </c>
      <c r="C909" s="244"/>
    </row>
    <row r="910" spans="1:3">
      <c r="A910" s="243">
        <v>2130308</v>
      </c>
      <c r="B910" s="243" t="s">
        <v>757</v>
      </c>
      <c r="C910" s="244"/>
    </row>
    <row r="911" spans="1:3">
      <c r="A911" s="243">
        <v>2130309</v>
      </c>
      <c r="B911" s="243" t="s">
        <v>758</v>
      </c>
      <c r="C911" s="244"/>
    </row>
    <row r="912" spans="1:3">
      <c r="A912" s="243">
        <v>2130310</v>
      </c>
      <c r="B912" s="243" t="s">
        <v>759</v>
      </c>
      <c r="C912" s="244"/>
    </row>
    <row r="913" spans="1:3">
      <c r="A913" s="243">
        <v>2130311</v>
      </c>
      <c r="B913" s="243" t="s">
        <v>760</v>
      </c>
      <c r="C913" s="244"/>
    </row>
    <row r="914" spans="1:3">
      <c r="A914" s="243">
        <v>2130312</v>
      </c>
      <c r="B914" s="243" t="s">
        <v>761</v>
      </c>
      <c r="C914" s="244">
        <v>5</v>
      </c>
    </row>
    <row r="915" spans="1:3">
      <c r="A915" s="243">
        <v>2130313</v>
      </c>
      <c r="B915" s="243" t="s">
        <v>762</v>
      </c>
      <c r="C915" s="244">
        <v>20</v>
      </c>
    </row>
    <row r="916" spans="1:3">
      <c r="A916" s="243">
        <v>2130314</v>
      </c>
      <c r="B916" s="243" t="s">
        <v>763</v>
      </c>
      <c r="C916" s="244">
        <v>15</v>
      </c>
    </row>
    <row r="917" spans="1:3">
      <c r="A917" s="243">
        <v>2130315</v>
      </c>
      <c r="B917" s="243" t="s">
        <v>764</v>
      </c>
      <c r="C917" s="244"/>
    </row>
    <row r="918" spans="1:3">
      <c r="A918" s="243">
        <v>2130316</v>
      </c>
      <c r="B918" s="243" t="s">
        <v>765</v>
      </c>
      <c r="C918" s="244"/>
    </row>
    <row r="919" spans="1:3">
      <c r="A919" s="243">
        <v>2130317</v>
      </c>
      <c r="B919" s="243" t="s">
        <v>766</v>
      </c>
      <c r="C919" s="244"/>
    </row>
    <row r="920" spans="1:3">
      <c r="A920" s="243">
        <v>2130318</v>
      </c>
      <c r="B920" s="243" t="s">
        <v>767</v>
      </c>
      <c r="C920" s="244"/>
    </row>
    <row r="921" spans="1:3">
      <c r="A921" s="243">
        <v>2130319</v>
      </c>
      <c r="B921" s="243" t="s">
        <v>768</v>
      </c>
      <c r="C921" s="244"/>
    </row>
    <row r="922" spans="1:3">
      <c r="A922" s="243">
        <v>2130321</v>
      </c>
      <c r="B922" s="243" t="s">
        <v>769</v>
      </c>
      <c r="C922" s="244"/>
    </row>
    <row r="923" spans="1:3">
      <c r="A923" s="243">
        <v>2130322</v>
      </c>
      <c r="B923" s="243" t="s">
        <v>770</v>
      </c>
      <c r="C923" s="244"/>
    </row>
    <row r="924" spans="1:3">
      <c r="A924" s="243">
        <v>2130333</v>
      </c>
      <c r="B924" s="243" t="s">
        <v>744</v>
      </c>
      <c r="C924" s="244"/>
    </row>
    <row r="925" spans="1:3">
      <c r="A925" s="243">
        <v>2130334</v>
      </c>
      <c r="B925" s="243" t="s">
        <v>771</v>
      </c>
      <c r="C925" s="244"/>
    </row>
    <row r="926" spans="1:3">
      <c r="A926" s="243">
        <v>2130335</v>
      </c>
      <c r="B926" s="243" t="s">
        <v>772</v>
      </c>
      <c r="C926" s="244"/>
    </row>
    <row r="927" spans="1:3">
      <c r="A927" s="243">
        <v>2130336</v>
      </c>
      <c r="B927" s="243" t="s">
        <v>773</v>
      </c>
      <c r="C927" s="244"/>
    </row>
    <row r="928" spans="1:3">
      <c r="A928" s="243">
        <v>2130337</v>
      </c>
      <c r="B928" s="243" t="s">
        <v>774</v>
      </c>
      <c r="C928" s="244"/>
    </row>
    <row r="929" spans="1:3">
      <c r="A929" s="243">
        <v>2130399</v>
      </c>
      <c r="B929" s="243" t="s">
        <v>775</v>
      </c>
      <c r="C929" s="244"/>
    </row>
    <row r="930" spans="1:3">
      <c r="A930" s="241">
        <v>21305</v>
      </c>
      <c r="B930" s="241" t="s">
        <v>776</v>
      </c>
      <c r="C930" s="242">
        <f>SUM(C931:C940)</f>
        <v>2436</v>
      </c>
    </row>
    <row r="931" spans="1:3">
      <c r="A931" s="243">
        <v>2130501</v>
      </c>
      <c r="B931" s="243" t="s">
        <v>77</v>
      </c>
      <c r="C931" s="244"/>
    </row>
    <row r="932" spans="1:3">
      <c r="A932" s="243">
        <v>2130502</v>
      </c>
      <c r="B932" s="243" t="s">
        <v>78</v>
      </c>
      <c r="C932" s="244">
        <v>30</v>
      </c>
    </row>
    <row r="933" spans="1:3">
      <c r="A933" s="243">
        <v>2130503</v>
      </c>
      <c r="B933" s="243" t="s">
        <v>79</v>
      </c>
      <c r="C933" s="244"/>
    </row>
    <row r="934" spans="1:3">
      <c r="A934" s="243">
        <v>2130504</v>
      </c>
      <c r="B934" s="243" t="s">
        <v>777</v>
      </c>
      <c r="C934" s="244"/>
    </row>
    <row r="935" spans="1:3">
      <c r="A935" s="243">
        <v>2130505</v>
      </c>
      <c r="B935" s="243" t="s">
        <v>778</v>
      </c>
      <c r="C935" s="244"/>
    </row>
    <row r="936" spans="1:3">
      <c r="A936" s="243">
        <v>2130506</v>
      </c>
      <c r="B936" s="243" t="s">
        <v>779</v>
      </c>
      <c r="C936" s="244"/>
    </row>
    <row r="937" spans="1:3">
      <c r="A937" s="243">
        <v>2130507</v>
      </c>
      <c r="B937" s="243" t="s">
        <v>780</v>
      </c>
      <c r="C937" s="244"/>
    </row>
    <row r="938" spans="1:3">
      <c r="A938" s="243">
        <v>2130508</v>
      </c>
      <c r="B938" s="243" t="s">
        <v>781</v>
      </c>
      <c r="C938" s="244"/>
    </row>
    <row r="939" spans="1:3">
      <c r="A939" s="243">
        <v>2130550</v>
      </c>
      <c r="B939" s="243" t="s">
        <v>782</v>
      </c>
      <c r="C939" s="244"/>
    </row>
    <row r="940" spans="1:3">
      <c r="A940" s="243">
        <v>2130599</v>
      </c>
      <c r="B940" s="243" t="s">
        <v>783</v>
      </c>
      <c r="C940" s="244">
        <v>2406</v>
      </c>
    </row>
    <row r="941" spans="1:3">
      <c r="A941" s="241">
        <v>21307</v>
      </c>
      <c r="B941" s="241" t="s">
        <v>784</v>
      </c>
      <c r="C941" s="242">
        <f>SUM(C942:C947)</f>
        <v>2064</v>
      </c>
    </row>
    <row r="942" spans="1:3">
      <c r="A942" s="243">
        <v>2130701</v>
      </c>
      <c r="B942" s="243" t="s">
        <v>785</v>
      </c>
      <c r="C942" s="244">
        <v>206</v>
      </c>
    </row>
    <row r="943" spans="1:3">
      <c r="A943" s="243">
        <v>2130704</v>
      </c>
      <c r="B943" s="243" t="s">
        <v>786</v>
      </c>
      <c r="C943" s="244"/>
    </row>
    <row r="944" spans="1:3">
      <c r="A944" s="243">
        <v>2130705</v>
      </c>
      <c r="B944" s="243" t="s">
        <v>787</v>
      </c>
      <c r="C944" s="244">
        <v>1858</v>
      </c>
    </row>
    <row r="945" spans="1:3">
      <c r="A945" s="243">
        <v>2130706</v>
      </c>
      <c r="B945" s="243" t="s">
        <v>788</v>
      </c>
      <c r="C945" s="244"/>
    </row>
    <row r="946" spans="1:3">
      <c r="A946" s="243">
        <v>2130707</v>
      </c>
      <c r="B946" s="243" t="s">
        <v>789</v>
      </c>
      <c r="C946" s="244"/>
    </row>
    <row r="947" spans="1:3">
      <c r="A947" s="243">
        <v>2130799</v>
      </c>
      <c r="B947" s="243" t="s">
        <v>790</v>
      </c>
      <c r="C947" s="244"/>
    </row>
    <row r="948" spans="1:3">
      <c r="A948" s="241">
        <v>21308</v>
      </c>
      <c r="B948" s="241" t="s">
        <v>791</v>
      </c>
      <c r="C948" s="242">
        <f>SUM(C949:C954)</f>
        <v>883</v>
      </c>
    </row>
    <row r="949" spans="1:3">
      <c r="A949" s="243">
        <v>2130801</v>
      </c>
      <c r="B949" s="243" t="s">
        <v>792</v>
      </c>
      <c r="C949" s="244"/>
    </row>
    <row r="950" spans="1:3">
      <c r="A950" s="243">
        <v>2130802</v>
      </c>
      <c r="B950" s="243" t="s">
        <v>793</v>
      </c>
      <c r="C950" s="244"/>
    </row>
    <row r="951" spans="1:3">
      <c r="A951" s="243">
        <v>2130803</v>
      </c>
      <c r="B951" s="243" t="s">
        <v>794</v>
      </c>
      <c r="C951" s="244">
        <v>883</v>
      </c>
    </row>
    <row r="952" spans="1:3">
      <c r="A952" s="243">
        <v>2130804</v>
      </c>
      <c r="B952" s="243" t="s">
        <v>795</v>
      </c>
      <c r="C952" s="244"/>
    </row>
    <row r="953" spans="1:3">
      <c r="A953" s="243">
        <v>2130805</v>
      </c>
      <c r="B953" s="243" t="s">
        <v>796</v>
      </c>
      <c r="C953" s="244"/>
    </row>
    <row r="954" spans="1:3">
      <c r="A954" s="243">
        <v>2130899</v>
      </c>
      <c r="B954" s="243" t="s">
        <v>797</v>
      </c>
      <c r="C954" s="244"/>
    </row>
    <row r="955" spans="1:3">
      <c r="A955" s="241">
        <v>21309</v>
      </c>
      <c r="B955" s="241" t="s">
        <v>798</v>
      </c>
      <c r="C955" s="242">
        <f>SUM(C956:C957)</f>
        <v>0</v>
      </c>
    </row>
    <row r="956" spans="1:3">
      <c r="A956" s="243">
        <v>2130901</v>
      </c>
      <c r="B956" s="243" t="s">
        <v>799</v>
      </c>
      <c r="C956" s="244"/>
    </row>
    <row r="957" spans="1:3">
      <c r="A957" s="243">
        <v>2130999</v>
      </c>
      <c r="B957" s="243" t="s">
        <v>800</v>
      </c>
      <c r="C957" s="244"/>
    </row>
    <row r="958" spans="1:3">
      <c r="A958" s="241">
        <v>21399</v>
      </c>
      <c r="B958" s="241" t="s">
        <v>801</v>
      </c>
      <c r="C958" s="242">
        <f>SUM(C959:C960)</f>
        <v>200</v>
      </c>
    </row>
    <row r="959" spans="1:3">
      <c r="A959" s="243">
        <v>2139901</v>
      </c>
      <c r="B959" s="243" t="s">
        <v>802</v>
      </c>
      <c r="C959" s="244"/>
    </row>
    <row r="960" spans="1:3">
      <c r="A960" s="243">
        <v>2139999</v>
      </c>
      <c r="B960" s="243" t="s">
        <v>803</v>
      </c>
      <c r="C960" s="244">
        <v>200</v>
      </c>
    </row>
    <row r="961" spans="1:3">
      <c r="A961" s="239">
        <v>214</v>
      </c>
      <c r="B961" s="239" t="s">
        <v>804</v>
      </c>
      <c r="C961" s="240">
        <f>C962+C985+C995+C1005+C1010+C1017+C1022</f>
        <v>3212</v>
      </c>
    </row>
    <row r="962" spans="1:3">
      <c r="A962" s="241">
        <v>21401</v>
      </c>
      <c r="B962" s="241" t="s">
        <v>805</v>
      </c>
      <c r="C962" s="242">
        <f>SUM(C963:C984)</f>
        <v>2934</v>
      </c>
    </row>
    <row r="963" spans="1:3">
      <c r="A963" s="243">
        <v>2140101</v>
      </c>
      <c r="B963" s="243" t="s">
        <v>77</v>
      </c>
      <c r="C963" s="244">
        <v>915</v>
      </c>
    </row>
    <row r="964" spans="1:3">
      <c r="A964" s="243">
        <v>2140102</v>
      </c>
      <c r="B964" s="243" t="s">
        <v>78</v>
      </c>
      <c r="C964" s="244"/>
    </row>
    <row r="965" spans="1:3">
      <c r="A965" s="243">
        <v>2140103</v>
      </c>
      <c r="B965" s="243" t="s">
        <v>79</v>
      </c>
      <c r="C965" s="244"/>
    </row>
    <row r="966" spans="1:3">
      <c r="A966" s="243">
        <v>2140104</v>
      </c>
      <c r="B966" s="243" t="s">
        <v>806</v>
      </c>
      <c r="C966" s="244">
        <v>1267</v>
      </c>
    </row>
    <row r="967" spans="1:3">
      <c r="A967" s="243">
        <v>2140106</v>
      </c>
      <c r="B967" s="243" t="s">
        <v>807</v>
      </c>
      <c r="C967" s="244">
        <v>752</v>
      </c>
    </row>
    <row r="968" spans="1:3">
      <c r="A968" s="243">
        <v>2140109</v>
      </c>
      <c r="B968" s="243" t="s">
        <v>808</v>
      </c>
      <c r="C968" s="244"/>
    </row>
    <row r="969" spans="1:3">
      <c r="A969" s="243">
        <v>2140110</v>
      </c>
      <c r="B969" s="243" t="s">
        <v>809</v>
      </c>
      <c r="C969" s="244"/>
    </row>
    <row r="970" spans="1:3">
      <c r="A970" s="243">
        <v>2140111</v>
      </c>
      <c r="B970" s="243" t="s">
        <v>810</v>
      </c>
      <c r="C970" s="244"/>
    </row>
    <row r="971" spans="1:3">
      <c r="A971" s="243">
        <v>2140112</v>
      </c>
      <c r="B971" s="243" t="s">
        <v>811</v>
      </c>
      <c r="C971" s="244"/>
    </row>
    <row r="972" spans="1:3">
      <c r="A972" s="243">
        <v>2140114</v>
      </c>
      <c r="B972" s="243" t="s">
        <v>812</v>
      </c>
      <c r="C972" s="244"/>
    </row>
    <row r="973" spans="1:3">
      <c r="A973" s="243">
        <v>2140122</v>
      </c>
      <c r="B973" s="243" t="s">
        <v>813</v>
      </c>
      <c r="C973" s="244"/>
    </row>
    <row r="974" spans="1:3">
      <c r="A974" s="243">
        <v>2140123</v>
      </c>
      <c r="B974" s="243" t="s">
        <v>814</v>
      </c>
      <c r="C974" s="244"/>
    </row>
    <row r="975" spans="1:3">
      <c r="A975" s="243">
        <v>2140127</v>
      </c>
      <c r="B975" s="243" t="s">
        <v>815</v>
      </c>
      <c r="C975" s="244"/>
    </row>
    <row r="976" spans="1:3">
      <c r="A976" s="243">
        <v>2140128</v>
      </c>
      <c r="B976" s="243" t="s">
        <v>816</v>
      </c>
      <c r="C976" s="244"/>
    </row>
    <row r="977" spans="1:3">
      <c r="A977" s="243">
        <v>2140129</v>
      </c>
      <c r="B977" s="243" t="s">
        <v>817</v>
      </c>
      <c r="C977" s="244"/>
    </row>
    <row r="978" spans="1:3">
      <c r="A978" s="243">
        <v>2140130</v>
      </c>
      <c r="B978" s="243" t="s">
        <v>818</v>
      </c>
      <c r="C978" s="244"/>
    </row>
    <row r="979" spans="1:3">
      <c r="A979" s="243">
        <v>2140131</v>
      </c>
      <c r="B979" s="243" t="s">
        <v>819</v>
      </c>
      <c r="C979" s="244"/>
    </row>
    <row r="980" spans="1:3">
      <c r="A980" s="243">
        <v>2140133</v>
      </c>
      <c r="B980" s="243" t="s">
        <v>820</v>
      </c>
      <c r="C980" s="244"/>
    </row>
    <row r="981" spans="1:3">
      <c r="A981" s="243">
        <v>2140136</v>
      </c>
      <c r="B981" s="243" t="s">
        <v>821</v>
      </c>
      <c r="C981" s="244"/>
    </row>
    <row r="982" spans="1:3">
      <c r="A982" s="243">
        <v>2140138</v>
      </c>
      <c r="B982" s="243" t="s">
        <v>822</v>
      </c>
      <c r="C982" s="244"/>
    </row>
    <row r="983" spans="1:3">
      <c r="A983" s="243">
        <v>2140139</v>
      </c>
      <c r="B983" s="243" t="s">
        <v>823</v>
      </c>
      <c r="C983" s="244"/>
    </row>
    <row r="984" spans="1:3">
      <c r="A984" s="243">
        <v>2140199</v>
      </c>
      <c r="B984" s="243" t="s">
        <v>824</v>
      </c>
      <c r="C984" s="244"/>
    </row>
    <row r="985" spans="1:3">
      <c r="A985" s="241">
        <v>21402</v>
      </c>
      <c r="B985" s="241" t="s">
        <v>825</v>
      </c>
      <c r="C985" s="242">
        <f>SUM(C986:C994)</f>
        <v>0</v>
      </c>
    </row>
    <row r="986" spans="1:3">
      <c r="A986" s="243">
        <v>2140201</v>
      </c>
      <c r="B986" s="243" t="s">
        <v>77</v>
      </c>
      <c r="C986" s="244"/>
    </row>
    <row r="987" spans="1:3">
      <c r="A987" s="243">
        <v>2140202</v>
      </c>
      <c r="B987" s="243" t="s">
        <v>78</v>
      </c>
      <c r="C987" s="244"/>
    </row>
    <row r="988" spans="1:3">
      <c r="A988" s="243">
        <v>2140203</v>
      </c>
      <c r="B988" s="243" t="s">
        <v>79</v>
      </c>
      <c r="C988" s="244"/>
    </row>
    <row r="989" spans="1:3">
      <c r="A989" s="243">
        <v>2140204</v>
      </c>
      <c r="B989" s="243" t="s">
        <v>826</v>
      </c>
      <c r="C989" s="244"/>
    </row>
    <row r="990" spans="1:3">
      <c r="A990" s="243">
        <v>2140205</v>
      </c>
      <c r="B990" s="243" t="s">
        <v>827</v>
      </c>
      <c r="C990" s="244"/>
    </row>
    <row r="991" spans="1:3">
      <c r="A991" s="243">
        <v>2140206</v>
      </c>
      <c r="B991" s="243" t="s">
        <v>828</v>
      </c>
      <c r="C991" s="244"/>
    </row>
    <row r="992" spans="1:3">
      <c r="A992" s="243">
        <v>2140207</v>
      </c>
      <c r="B992" s="243" t="s">
        <v>829</v>
      </c>
      <c r="C992" s="244"/>
    </row>
    <row r="993" spans="1:3">
      <c r="A993" s="243">
        <v>2140208</v>
      </c>
      <c r="B993" s="243" t="s">
        <v>830</v>
      </c>
      <c r="C993" s="244"/>
    </row>
    <row r="994" spans="1:3">
      <c r="A994" s="243">
        <v>2140299</v>
      </c>
      <c r="B994" s="243" t="s">
        <v>831</v>
      </c>
      <c r="C994" s="244"/>
    </row>
    <row r="995" spans="1:3">
      <c r="A995" s="241">
        <v>21403</v>
      </c>
      <c r="B995" s="241" t="s">
        <v>832</v>
      </c>
      <c r="C995" s="242">
        <f>SUM(C996:C1004)</f>
        <v>0</v>
      </c>
    </row>
    <row r="996" spans="1:3">
      <c r="A996" s="243">
        <v>2140301</v>
      </c>
      <c r="B996" s="243" t="s">
        <v>77</v>
      </c>
      <c r="C996" s="244"/>
    </row>
    <row r="997" spans="1:3">
      <c r="A997" s="243">
        <v>2140302</v>
      </c>
      <c r="B997" s="243" t="s">
        <v>78</v>
      </c>
      <c r="C997" s="244"/>
    </row>
    <row r="998" spans="1:3">
      <c r="A998" s="243">
        <v>2140303</v>
      </c>
      <c r="B998" s="243" t="s">
        <v>79</v>
      </c>
      <c r="C998" s="244"/>
    </row>
    <row r="999" spans="1:3">
      <c r="A999" s="243">
        <v>2140304</v>
      </c>
      <c r="B999" s="243" t="s">
        <v>833</v>
      </c>
      <c r="C999" s="244"/>
    </row>
    <row r="1000" spans="1:3">
      <c r="A1000" s="243">
        <v>2140305</v>
      </c>
      <c r="B1000" s="243" t="s">
        <v>834</v>
      </c>
      <c r="C1000" s="244"/>
    </row>
    <row r="1001" spans="1:3">
      <c r="A1001" s="243">
        <v>2140306</v>
      </c>
      <c r="B1001" s="243" t="s">
        <v>835</v>
      </c>
      <c r="C1001" s="244"/>
    </row>
    <row r="1002" spans="1:3">
      <c r="A1002" s="243">
        <v>2140307</v>
      </c>
      <c r="B1002" s="243" t="s">
        <v>836</v>
      </c>
      <c r="C1002" s="244"/>
    </row>
    <row r="1003" spans="1:3">
      <c r="A1003" s="243">
        <v>2140308</v>
      </c>
      <c r="B1003" s="243" t="s">
        <v>837</v>
      </c>
      <c r="C1003" s="244"/>
    </row>
    <row r="1004" spans="1:3">
      <c r="A1004" s="243">
        <v>2140399</v>
      </c>
      <c r="B1004" s="243" t="s">
        <v>838</v>
      </c>
      <c r="C1004" s="244"/>
    </row>
    <row r="1005" spans="1:3">
      <c r="A1005" s="241">
        <v>21404</v>
      </c>
      <c r="B1005" s="241" t="s">
        <v>839</v>
      </c>
      <c r="C1005" s="242">
        <f>SUM(C1006:C1009)</f>
        <v>0</v>
      </c>
    </row>
    <row r="1006" spans="1:3">
      <c r="A1006" s="243">
        <v>2140401</v>
      </c>
      <c r="B1006" s="243" t="s">
        <v>840</v>
      </c>
      <c r="C1006" s="244"/>
    </row>
    <row r="1007" spans="1:3">
      <c r="A1007" s="243">
        <v>2140402</v>
      </c>
      <c r="B1007" s="243" t="s">
        <v>841</v>
      </c>
      <c r="C1007" s="244"/>
    </row>
    <row r="1008" spans="1:3">
      <c r="A1008" s="243">
        <v>2140403</v>
      </c>
      <c r="B1008" s="243" t="s">
        <v>842</v>
      </c>
      <c r="C1008" s="244"/>
    </row>
    <row r="1009" spans="1:3">
      <c r="A1009" s="243">
        <v>2140499</v>
      </c>
      <c r="B1009" s="243" t="s">
        <v>843</v>
      </c>
      <c r="C1009" s="244"/>
    </row>
    <row r="1010" spans="1:3">
      <c r="A1010" s="241">
        <v>21405</v>
      </c>
      <c r="B1010" s="241" t="s">
        <v>844</v>
      </c>
      <c r="C1010" s="242">
        <f>SUM(C1011:C1016)</f>
        <v>0</v>
      </c>
    </row>
    <row r="1011" spans="1:3">
      <c r="A1011" s="243">
        <v>2140501</v>
      </c>
      <c r="B1011" s="243" t="s">
        <v>77</v>
      </c>
      <c r="C1011" s="244"/>
    </row>
    <row r="1012" spans="1:3">
      <c r="A1012" s="243">
        <v>2140502</v>
      </c>
      <c r="B1012" s="243" t="s">
        <v>78</v>
      </c>
      <c r="C1012" s="244"/>
    </row>
    <row r="1013" spans="1:3">
      <c r="A1013" s="243">
        <v>2140503</v>
      </c>
      <c r="B1013" s="243" t="s">
        <v>79</v>
      </c>
      <c r="C1013" s="244"/>
    </row>
    <row r="1014" spans="1:3">
      <c r="A1014" s="243">
        <v>2140504</v>
      </c>
      <c r="B1014" s="243" t="s">
        <v>830</v>
      </c>
      <c r="C1014" s="244"/>
    </row>
    <row r="1015" spans="1:3">
      <c r="A1015" s="243">
        <v>2140505</v>
      </c>
      <c r="B1015" s="243" t="s">
        <v>845</v>
      </c>
      <c r="C1015" s="244"/>
    </row>
    <row r="1016" spans="1:3">
      <c r="A1016" s="243">
        <v>2140599</v>
      </c>
      <c r="B1016" s="243" t="s">
        <v>846</v>
      </c>
      <c r="C1016" s="244"/>
    </row>
    <row r="1017" spans="1:3">
      <c r="A1017" s="241">
        <v>21406</v>
      </c>
      <c r="B1017" s="241" t="s">
        <v>847</v>
      </c>
      <c r="C1017" s="242">
        <f>SUM(C1018:C1021)</f>
        <v>0</v>
      </c>
    </row>
    <row r="1018" spans="1:3">
      <c r="A1018" s="243">
        <v>2140601</v>
      </c>
      <c r="B1018" s="243" t="s">
        <v>848</v>
      </c>
      <c r="C1018" s="244"/>
    </row>
    <row r="1019" spans="1:3">
      <c r="A1019" s="243">
        <v>2140602</v>
      </c>
      <c r="B1019" s="243" t="s">
        <v>849</v>
      </c>
      <c r="C1019" s="244"/>
    </row>
    <row r="1020" spans="1:3">
      <c r="A1020" s="243">
        <v>2140603</v>
      </c>
      <c r="B1020" s="243" t="s">
        <v>850</v>
      </c>
      <c r="C1020" s="244"/>
    </row>
    <row r="1021" spans="1:3">
      <c r="A1021" s="243">
        <v>2140699</v>
      </c>
      <c r="B1021" s="243" t="s">
        <v>851</v>
      </c>
      <c r="C1021" s="244"/>
    </row>
    <row r="1022" spans="1:3">
      <c r="A1022" s="241">
        <v>21499</v>
      </c>
      <c r="B1022" s="241" t="s">
        <v>852</v>
      </c>
      <c r="C1022" s="242">
        <f>SUM(C1023:C1024)</f>
        <v>278</v>
      </c>
    </row>
    <row r="1023" spans="1:3">
      <c r="A1023" s="243">
        <v>2149901</v>
      </c>
      <c r="B1023" s="243" t="s">
        <v>853</v>
      </c>
      <c r="C1023" s="244"/>
    </row>
    <row r="1024" spans="1:3">
      <c r="A1024" s="243">
        <v>2149999</v>
      </c>
      <c r="B1024" s="243" t="s">
        <v>854</v>
      </c>
      <c r="C1024" s="244">
        <v>278</v>
      </c>
    </row>
    <row r="1025" spans="1:3">
      <c r="A1025" s="239">
        <v>215</v>
      </c>
      <c r="B1025" s="239" t="s">
        <v>855</v>
      </c>
      <c r="C1025" s="240">
        <f>C1026+C1036+C1052+C1057+C1068+C1075+C1083</f>
        <v>801</v>
      </c>
    </row>
    <row r="1026" spans="1:3">
      <c r="A1026" s="241">
        <v>21501</v>
      </c>
      <c r="B1026" s="241" t="s">
        <v>856</v>
      </c>
      <c r="C1026" s="242">
        <f>SUM(C1027:C1035)</f>
        <v>0</v>
      </c>
    </row>
    <row r="1027" spans="1:3">
      <c r="A1027" s="243">
        <v>2150101</v>
      </c>
      <c r="B1027" s="243" t="s">
        <v>77</v>
      </c>
      <c r="C1027" s="244"/>
    </row>
    <row r="1028" spans="1:3">
      <c r="A1028" s="243">
        <v>2150102</v>
      </c>
      <c r="B1028" s="243" t="s">
        <v>78</v>
      </c>
      <c r="C1028" s="244"/>
    </row>
    <row r="1029" spans="1:3">
      <c r="A1029" s="243">
        <v>2150103</v>
      </c>
      <c r="B1029" s="243" t="s">
        <v>79</v>
      </c>
      <c r="C1029" s="244"/>
    </row>
    <row r="1030" spans="1:3">
      <c r="A1030" s="243">
        <v>2150104</v>
      </c>
      <c r="B1030" s="243" t="s">
        <v>857</v>
      </c>
      <c r="C1030" s="244"/>
    </row>
    <row r="1031" spans="1:3">
      <c r="A1031" s="243">
        <v>2150105</v>
      </c>
      <c r="B1031" s="243" t="s">
        <v>858</v>
      </c>
      <c r="C1031" s="244"/>
    </row>
    <row r="1032" spans="1:3">
      <c r="A1032" s="243">
        <v>2150106</v>
      </c>
      <c r="B1032" s="243" t="s">
        <v>859</v>
      </c>
      <c r="C1032" s="244"/>
    </row>
    <row r="1033" spans="1:3">
      <c r="A1033" s="243">
        <v>2150107</v>
      </c>
      <c r="B1033" s="243" t="s">
        <v>860</v>
      </c>
      <c r="C1033" s="244"/>
    </row>
    <row r="1034" spans="1:3">
      <c r="A1034" s="243">
        <v>2150108</v>
      </c>
      <c r="B1034" s="243" t="s">
        <v>861</v>
      </c>
      <c r="C1034" s="244"/>
    </row>
    <row r="1035" spans="1:3">
      <c r="A1035" s="243">
        <v>2150199</v>
      </c>
      <c r="B1035" s="243" t="s">
        <v>862</v>
      </c>
      <c r="C1035" s="244"/>
    </row>
    <row r="1036" spans="1:3">
      <c r="A1036" s="241">
        <v>21502</v>
      </c>
      <c r="B1036" s="241" t="s">
        <v>863</v>
      </c>
      <c r="C1036" s="242">
        <f>SUM(C1037:C1051)</f>
        <v>0</v>
      </c>
    </row>
    <row r="1037" spans="1:3">
      <c r="A1037" s="243">
        <v>2150201</v>
      </c>
      <c r="B1037" s="243" t="s">
        <v>77</v>
      </c>
      <c r="C1037" s="244"/>
    </row>
    <row r="1038" spans="1:3">
      <c r="A1038" s="243">
        <v>2150202</v>
      </c>
      <c r="B1038" s="243" t="s">
        <v>78</v>
      </c>
      <c r="C1038" s="244"/>
    </row>
    <row r="1039" spans="1:3">
      <c r="A1039" s="243">
        <v>2150203</v>
      </c>
      <c r="B1039" s="243" t="s">
        <v>79</v>
      </c>
      <c r="C1039" s="244"/>
    </row>
    <row r="1040" spans="1:3">
      <c r="A1040" s="243">
        <v>2150204</v>
      </c>
      <c r="B1040" s="243" t="s">
        <v>864</v>
      </c>
      <c r="C1040" s="244"/>
    </row>
    <row r="1041" spans="1:3">
      <c r="A1041" s="243">
        <v>2150205</v>
      </c>
      <c r="B1041" s="243" t="s">
        <v>865</v>
      </c>
      <c r="C1041" s="244"/>
    </row>
    <row r="1042" spans="1:3">
      <c r="A1042" s="243">
        <v>2150206</v>
      </c>
      <c r="B1042" s="243" t="s">
        <v>866</v>
      </c>
      <c r="C1042" s="244"/>
    </row>
    <row r="1043" spans="1:3">
      <c r="A1043" s="243">
        <v>2150207</v>
      </c>
      <c r="B1043" s="243" t="s">
        <v>867</v>
      </c>
      <c r="C1043" s="244"/>
    </row>
    <row r="1044" spans="1:3">
      <c r="A1044" s="243">
        <v>2150208</v>
      </c>
      <c r="B1044" s="243" t="s">
        <v>868</v>
      </c>
      <c r="C1044" s="244"/>
    </row>
    <row r="1045" spans="1:3">
      <c r="A1045" s="243">
        <v>2150209</v>
      </c>
      <c r="B1045" s="243" t="s">
        <v>869</v>
      </c>
      <c r="C1045" s="244"/>
    </row>
    <row r="1046" spans="1:3">
      <c r="A1046" s="243">
        <v>2150210</v>
      </c>
      <c r="B1046" s="243" t="s">
        <v>870</v>
      </c>
      <c r="C1046" s="244"/>
    </row>
    <row r="1047" spans="1:3">
      <c r="A1047" s="243">
        <v>2150212</v>
      </c>
      <c r="B1047" s="243" t="s">
        <v>871</v>
      </c>
      <c r="C1047" s="244"/>
    </row>
    <row r="1048" spans="1:3">
      <c r="A1048" s="243">
        <v>2150213</v>
      </c>
      <c r="B1048" s="243" t="s">
        <v>872</v>
      </c>
      <c r="C1048" s="244"/>
    </row>
    <row r="1049" spans="1:3">
      <c r="A1049" s="243">
        <v>2150214</v>
      </c>
      <c r="B1049" s="243" t="s">
        <v>873</v>
      </c>
      <c r="C1049" s="244"/>
    </row>
    <row r="1050" spans="1:3">
      <c r="A1050" s="243">
        <v>2150215</v>
      </c>
      <c r="B1050" s="243" t="s">
        <v>874</v>
      </c>
      <c r="C1050" s="244"/>
    </row>
    <row r="1051" spans="1:3">
      <c r="A1051" s="243">
        <v>2150299</v>
      </c>
      <c r="B1051" s="243" t="s">
        <v>875</v>
      </c>
      <c r="C1051" s="244"/>
    </row>
    <row r="1052" spans="1:3">
      <c r="A1052" s="241">
        <v>21503</v>
      </c>
      <c r="B1052" s="241" t="s">
        <v>876</v>
      </c>
      <c r="C1052" s="242">
        <f>SUM(C1053:C1056)</f>
        <v>0</v>
      </c>
    </row>
    <row r="1053" spans="1:3">
      <c r="A1053" s="243">
        <v>2150301</v>
      </c>
      <c r="B1053" s="243" t="s">
        <v>77</v>
      </c>
      <c r="C1053" s="244"/>
    </row>
    <row r="1054" spans="1:3">
      <c r="A1054" s="243">
        <v>2150302</v>
      </c>
      <c r="B1054" s="243" t="s">
        <v>78</v>
      </c>
      <c r="C1054" s="244"/>
    </row>
    <row r="1055" spans="1:3">
      <c r="A1055" s="243">
        <v>2150303</v>
      </c>
      <c r="B1055" s="243" t="s">
        <v>79</v>
      </c>
      <c r="C1055" s="244"/>
    </row>
    <row r="1056" spans="1:3">
      <c r="A1056" s="243">
        <v>2150399</v>
      </c>
      <c r="B1056" s="243" t="s">
        <v>877</v>
      </c>
      <c r="C1056" s="244"/>
    </row>
    <row r="1057" spans="1:3">
      <c r="A1057" s="241">
        <v>21505</v>
      </c>
      <c r="B1057" s="241" t="s">
        <v>878</v>
      </c>
      <c r="C1057" s="242">
        <f>SUM(C1058:C1067)</f>
        <v>366</v>
      </c>
    </row>
    <row r="1058" spans="1:3">
      <c r="A1058" s="243">
        <v>2150501</v>
      </c>
      <c r="B1058" s="243" t="s">
        <v>77</v>
      </c>
      <c r="C1058" s="244">
        <v>366</v>
      </c>
    </row>
    <row r="1059" spans="1:3">
      <c r="A1059" s="243">
        <v>2150502</v>
      </c>
      <c r="B1059" s="243" t="s">
        <v>78</v>
      </c>
      <c r="C1059" s="244"/>
    </row>
    <row r="1060" spans="1:3">
      <c r="A1060" s="243">
        <v>2150503</v>
      </c>
      <c r="B1060" s="243" t="s">
        <v>79</v>
      </c>
      <c r="C1060" s="244"/>
    </row>
    <row r="1061" spans="1:3">
      <c r="A1061" s="243">
        <v>2150505</v>
      </c>
      <c r="B1061" s="243" t="s">
        <v>879</v>
      </c>
      <c r="C1061" s="244"/>
    </row>
    <row r="1062" spans="1:3">
      <c r="A1062" s="243">
        <v>2150507</v>
      </c>
      <c r="B1062" s="243" t="s">
        <v>880</v>
      </c>
      <c r="C1062" s="244"/>
    </row>
    <row r="1063" spans="1:3">
      <c r="A1063" s="243">
        <v>2150508</v>
      </c>
      <c r="B1063" s="243" t="s">
        <v>881</v>
      </c>
      <c r="C1063" s="244"/>
    </row>
    <row r="1064" spans="1:3">
      <c r="A1064" s="243">
        <v>2150516</v>
      </c>
      <c r="B1064" s="243" t="s">
        <v>882</v>
      </c>
      <c r="C1064" s="244"/>
    </row>
    <row r="1065" spans="1:3">
      <c r="A1065" s="243">
        <v>2150517</v>
      </c>
      <c r="B1065" s="243" t="s">
        <v>883</v>
      </c>
      <c r="C1065" s="244"/>
    </row>
    <row r="1066" spans="1:3">
      <c r="A1066" s="243">
        <v>2150550</v>
      </c>
      <c r="B1066" s="243" t="s">
        <v>86</v>
      </c>
      <c r="C1066" s="244"/>
    </row>
    <row r="1067" spans="1:3">
      <c r="A1067" s="243">
        <v>2150599</v>
      </c>
      <c r="B1067" s="243" t="s">
        <v>884</v>
      </c>
      <c r="C1067" s="244"/>
    </row>
    <row r="1068" spans="1:3">
      <c r="A1068" s="241">
        <v>21507</v>
      </c>
      <c r="B1068" s="241" t="s">
        <v>885</v>
      </c>
      <c r="C1068" s="242">
        <f>SUM(C1069:C1074)</f>
        <v>0</v>
      </c>
    </row>
    <row r="1069" spans="1:3">
      <c r="A1069" s="243">
        <v>2150701</v>
      </c>
      <c r="B1069" s="243" t="s">
        <v>77</v>
      </c>
      <c r="C1069" s="244"/>
    </row>
    <row r="1070" spans="1:3">
      <c r="A1070" s="243">
        <v>2150702</v>
      </c>
      <c r="B1070" s="243" t="s">
        <v>78</v>
      </c>
      <c r="C1070" s="244"/>
    </row>
    <row r="1071" spans="1:3">
      <c r="A1071" s="243">
        <v>2150703</v>
      </c>
      <c r="B1071" s="243" t="s">
        <v>79</v>
      </c>
      <c r="C1071" s="244"/>
    </row>
    <row r="1072" spans="1:3">
      <c r="A1072" s="243">
        <v>2150704</v>
      </c>
      <c r="B1072" s="243" t="s">
        <v>886</v>
      </c>
      <c r="C1072" s="244"/>
    </row>
    <row r="1073" spans="1:3">
      <c r="A1073" s="243">
        <v>2150705</v>
      </c>
      <c r="B1073" s="243" t="s">
        <v>887</v>
      </c>
      <c r="C1073" s="244"/>
    </row>
    <row r="1074" spans="1:3">
      <c r="A1074" s="243">
        <v>2150799</v>
      </c>
      <c r="B1074" s="243" t="s">
        <v>888</v>
      </c>
      <c r="C1074" s="244"/>
    </row>
    <row r="1075" spans="1:3">
      <c r="A1075" s="241">
        <v>21508</v>
      </c>
      <c r="B1075" s="241" t="s">
        <v>889</v>
      </c>
      <c r="C1075" s="242">
        <f>SUM(C1076:C1082)</f>
        <v>300</v>
      </c>
    </row>
    <row r="1076" spans="1:3">
      <c r="A1076" s="243">
        <v>2150801</v>
      </c>
      <c r="B1076" s="243" t="s">
        <v>77</v>
      </c>
      <c r="C1076" s="244"/>
    </row>
    <row r="1077" spans="1:3">
      <c r="A1077" s="243">
        <v>2150802</v>
      </c>
      <c r="B1077" s="243" t="s">
        <v>78</v>
      </c>
      <c r="C1077" s="244"/>
    </row>
    <row r="1078" spans="1:3">
      <c r="A1078" s="243">
        <v>2150803</v>
      </c>
      <c r="B1078" s="243" t="s">
        <v>79</v>
      </c>
      <c r="C1078" s="244"/>
    </row>
    <row r="1079" spans="1:3">
      <c r="A1079" s="243">
        <v>2150804</v>
      </c>
      <c r="B1079" s="243" t="s">
        <v>890</v>
      </c>
      <c r="C1079" s="244"/>
    </row>
    <row r="1080" spans="1:3">
      <c r="A1080" s="243">
        <v>2150805</v>
      </c>
      <c r="B1080" s="243" t="s">
        <v>891</v>
      </c>
      <c r="C1080" s="244">
        <v>300</v>
      </c>
    </row>
    <row r="1081" spans="1:3">
      <c r="A1081" s="243">
        <v>2150806</v>
      </c>
      <c r="B1081" s="243" t="s">
        <v>892</v>
      </c>
      <c r="C1081" s="244"/>
    </row>
    <row r="1082" spans="1:3">
      <c r="A1082" s="243">
        <v>2150899</v>
      </c>
      <c r="B1082" s="243" t="s">
        <v>893</v>
      </c>
      <c r="C1082" s="244"/>
    </row>
    <row r="1083" spans="1:3">
      <c r="A1083" s="241">
        <v>21599</v>
      </c>
      <c r="B1083" s="241" t="s">
        <v>894</v>
      </c>
      <c r="C1083" s="242">
        <f>SUM(C1084:C1088)</f>
        <v>135</v>
      </c>
    </row>
    <row r="1084" spans="1:3">
      <c r="A1084" s="243">
        <v>2159901</v>
      </c>
      <c r="B1084" s="243" t="s">
        <v>895</v>
      </c>
      <c r="C1084" s="244"/>
    </row>
    <row r="1085" spans="1:3">
      <c r="A1085" s="243">
        <v>2159904</v>
      </c>
      <c r="B1085" s="243" t="s">
        <v>896</v>
      </c>
      <c r="C1085" s="244"/>
    </row>
    <row r="1086" spans="1:3">
      <c r="A1086" s="243">
        <v>2159905</v>
      </c>
      <c r="B1086" s="243" t="s">
        <v>897</v>
      </c>
      <c r="C1086" s="244"/>
    </row>
    <row r="1087" spans="1:3">
      <c r="A1087" s="243">
        <v>2159906</v>
      </c>
      <c r="B1087" s="243" t="s">
        <v>898</v>
      </c>
      <c r="C1087" s="244"/>
    </row>
    <row r="1088" spans="1:3">
      <c r="A1088" s="243">
        <v>2159999</v>
      </c>
      <c r="B1088" s="243" t="s">
        <v>899</v>
      </c>
      <c r="C1088" s="244">
        <v>135</v>
      </c>
    </row>
    <row r="1089" spans="1:3">
      <c r="A1089" s="239">
        <v>216</v>
      </c>
      <c r="B1089" s="239" t="s">
        <v>900</v>
      </c>
      <c r="C1089" s="240">
        <f>C1090+C1100+C1106</f>
        <v>241</v>
      </c>
    </row>
    <row r="1090" spans="1:3">
      <c r="A1090" s="241">
        <v>21602</v>
      </c>
      <c r="B1090" s="241" t="s">
        <v>901</v>
      </c>
      <c r="C1090" s="242">
        <f>SUM(C1091:C1099)</f>
        <v>241</v>
      </c>
    </row>
    <row r="1091" spans="1:3">
      <c r="A1091" s="243">
        <v>2160201</v>
      </c>
      <c r="B1091" s="243" t="s">
        <v>77</v>
      </c>
      <c r="C1091" s="244">
        <v>234</v>
      </c>
    </row>
    <row r="1092" spans="1:3">
      <c r="A1092" s="243">
        <v>2160202</v>
      </c>
      <c r="B1092" s="243" t="s">
        <v>78</v>
      </c>
      <c r="C1092" s="244"/>
    </row>
    <row r="1093" spans="1:3">
      <c r="A1093" s="243">
        <v>2160203</v>
      </c>
      <c r="B1093" s="243" t="s">
        <v>79</v>
      </c>
      <c r="C1093" s="244"/>
    </row>
    <row r="1094" spans="1:3">
      <c r="A1094" s="243">
        <v>2160216</v>
      </c>
      <c r="B1094" s="243" t="s">
        <v>902</v>
      </c>
      <c r="C1094" s="244"/>
    </row>
    <row r="1095" spans="1:3">
      <c r="A1095" s="243">
        <v>2160217</v>
      </c>
      <c r="B1095" s="243" t="s">
        <v>903</v>
      </c>
      <c r="C1095" s="244"/>
    </row>
    <row r="1096" spans="1:3">
      <c r="A1096" s="243">
        <v>2160218</v>
      </c>
      <c r="B1096" s="243" t="s">
        <v>904</v>
      </c>
      <c r="C1096" s="244"/>
    </row>
    <row r="1097" spans="1:3">
      <c r="A1097" s="243">
        <v>2160219</v>
      </c>
      <c r="B1097" s="243" t="s">
        <v>905</v>
      </c>
      <c r="C1097" s="244"/>
    </row>
    <row r="1098" spans="1:3">
      <c r="A1098" s="243">
        <v>2160250</v>
      </c>
      <c r="B1098" s="243" t="s">
        <v>86</v>
      </c>
      <c r="C1098" s="244"/>
    </row>
    <row r="1099" spans="1:3">
      <c r="A1099" s="243">
        <v>2160299</v>
      </c>
      <c r="B1099" s="243" t="s">
        <v>906</v>
      </c>
      <c r="C1099" s="244">
        <v>7</v>
      </c>
    </row>
    <row r="1100" spans="1:3">
      <c r="A1100" s="241">
        <v>21606</v>
      </c>
      <c r="B1100" s="241" t="s">
        <v>907</v>
      </c>
      <c r="C1100" s="242">
        <f>SUM(C1101:C1105)</f>
        <v>0</v>
      </c>
    </row>
    <row r="1101" spans="1:3">
      <c r="A1101" s="243">
        <v>2160601</v>
      </c>
      <c r="B1101" s="243" t="s">
        <v>77</v>
      </c>
      <c r="C1101" s="244"/>
    </row>
    <row r="1102" spans="1:3">
      <c r="A1102" s="243">
        <v>2160602</v>
      </c>
      <c r="B1102" s="243" t="s">
        <v>78</v>
      </c>
      <c r="C1102" s="244"/>
    </row>
    <row r="1103" spans="1:3">
      <c r="A1103" s="243">
        <v>2160603</v>
      </c>
      <c r="B1103" s="243" t="s">
        <v>79</v>
      </c>
      <c r="C1103" s="244"/>
    </row>
    <row r="1104" spans="1:3">
      <c r="A1104" s="243">
        <v>2160607</v>
      </c>
      <c r="B1104" s="243" t="s">
        <v>908</v>
      </c>
      <c r="C1104" s="244"/>
    </row>
    <row r="1105" spans="1:3">
      <c r="A1105" s="243">
        <v>2160699</v>
      </c>
      <c r="B1105" s="243" t="s">
        <v>909</v>
      </c>
      <c r="C1105" s="244"/>
    </row>
    <row r="1106" spans="1:3">
      <c r="A1106" s="241">
        <v>21699</v>
      </c>
      <c r="B1106" s="241" t="s">
        <v>910</v>
      </c>
      <c r="C1106" s="242">
        <f>SUM(C1107:C1108)</f>
        <v>0</v>
      </c>
    </row>
    <row r="1107" spans="1:3">
      <c r="A1107" s="243">
        <v>2169901</v>
      </c>
      <c r="B1107" s="243" t="s">
        <v>911</v>
      </c>
      <c r="C1107" s="244"/>
    </row>
    <row r="1108" spans="1:3">
      <c r="A1108" s="243">
        <v>2169999</v>
      </c>
      <c r="B1108" s="243" t="s">
        <v>912</v>
      </c>
      <c r="C1108" s="244"/>
    </row>
    <row r="1109" spans="1:3">
      <c r="A1109" s="239">
        <v>217</v>
      </c>
      <c r="B1109" s="239" t="s">
        <v>913</v>
      </c>
      <c r="C1109" s="240">
        <f>C1110+C1117+C1127+C1133+C1136</f>
        <v>0</v>
      </c>
    </row>
    <row r="1110" spans="1:3">
      <c r="A1110" s="241">
        <v>21701</v>
      </c>
      <c r="B1110" s="241" t="s">
        <v>914</v>
      </c>
      <c r="C1110" s="242">
        <f>SUM(C1111:C1116)</f>
        <v>0</v>
      </c>
    </row>
    <row r="1111" spans="1:3">
      <c r="A1111" s="243">
        <v>2170101</v>
      </c>
      <c r="B1111" s="243" t="s">
        <v>77</v>
      </c>
      <c r="C1111" s="244"/>
    </row>
    <row r="1112" spans="1:3">
      <c r="A1112" s="243">
        <v>2170102</v>
      </c>
      <c r="B1112" s="243" t="s">
        <v>78</v>
      </c>
      <c r="C1112" s="244"/>
    </row>
    <row r="1113" spans="1:3">
      <c r="A1113" s="243">
        <v>2170103</v>
      </c>
      <c r="B1113" s="243" t="s">
        <v>79</v>
      </c>
      <c r="C1113" s="244"/>
    </row>
    <row r="1114" spans="1:3">
      <c r="A1114" s="243">
        <v>2170104</v>
      </c>
      <c r="B1114" s="243" t="s">
        <v>915</v>
      </c>
      <c r="C1114" s="244"/>
    </row>
    <row r="1115" spans="1:3">
      <c r="A1115" s="243">
        <v>2170150</v>
      </c>
      <c r="B1115" s="243" t="s">
        <v>86</v>
      </c>
      <c r="C1115" s="244"/>
    </row>
    <row r="1116" spans="1:3">
      <c r="A1116" s="243">
        <v>2170199</v>
      </c>
      <c r="B1116" s="243" t="s">
        <v>916</v>
      </c>
      <c r="C1116" s="244"/>
    </row>
    <row r="1117" spans="1:3">
      <c r="A1117" s="241">
        <v>21702</v>
      </c>
      <c r="B1117" s="241" t="s">
        <v>917</v>
      </c>
      <c r="C1117" s="242">
        <f>SUM(C1118:C1126)</f>
        <v>0</v>
      </c>
    </row>
    <row r="1118" spans="1:3">
      <c r="A1118" s="243">
        <v>2170201</v>
      </c>
      <c r="B1118" s="243" t="s">
        <v>918</v>
      </c>
      <c r="C1118" s="244"/>
    </row>
    <row r="1119" spans="1:3">
      <c r="A1119" s="243">
        <v>2170202</v>
      </c>
      <c r="B1119" s="243" t="s">
        <v>919</v>
      </c>
      <c r="C1119" s="244"/>
    </row>
    <row r="1120" spans="1:3">
      <c r="A1120" s="243">
        <v>2170203</v>
      </c>
      <c r="B1120" s="243" t="s">
        <v>920</v>
      </c>
      <c r="C1120" s="244"/>
    </row>
    <row r="1121" spans="1:3">
      <c r="A1121" s="243">
        <v>2170204</v>
      </c>
      <c r="B1121" s="243" t="s">
        <v>921</v>
      </c>
      <c r="C1121" s="244"/>
    </row>
    <row r="1122" spans="1:3">
      <c r="A1122" s="243">
        <v>2170205</v>
      </c>
      <c r="B1122" s="243" t="s">
        <v>922</v>
      </c>
      <c r="C1122" s="244"/>
    </row>
    <row r="1123" spans="1:3">
      <c r="A1123" s="243">
        <v>2170206</v>
      </c>
      <c r="B1123" s="243" t="s">
        <v>923</v>
      </c>
      <c r="C1123" s="244"/>
    </row>
    <row r="1124" spans="1:3">
      <c r="A1124" s="243">
        <v>2170207</v>
      </c>
      <c r="B1124" s="243" t="s">
        <v>924</v>
      </c>
      <c r="C1124" s="244"/>
    </row>
    <row r="1125" spans="1:3">
      <c r="A1125" s="243">
        <v>2170208</v>
      </c>
      <c r="B1125" s="243" t="s">
        <v>925</v>
      </c>
      <c r="C1125" s="244"/>
    </row>
    <row r="1126" spans="1:3">
      <c r="A1126" s="243">
        <v>2170299</v>
      </c>
      <c r="B1126" s="243" t="s">
        <v>926</v>
      </c>
      <c r="C1126" s="244"/>
    </row>
    <row r="1127" spans="1:3">
      <c r="A1127" s="241">
        <v>21703</v>
      </c>
      <c r="B1127" s="241" t="s">
        <v>927</v>
      </c>
      <c r="C1127" s="242">
        <f>SUM(C1128:C1132)</f>
        <v>0</v>
      </c>
    </row>
    <row r="1128" spans="1:3">
      <c r="A1128" s="243">
        <v>2170301</v>
      </c>
      <c r="B1128" s="243" t="s">
        <v>928</v>
      </c>
      <c r="C1128" s="244"/>
    </row>
    <row r="1129" spans="1:3">
      <c r="A1129" s="243">
        <v>2170302</v>
      </c>
      <c r="B1129" s="243" t="s">
        <v>929</v>
      </c>
      <c r="C1129" s="244"/>
    </row>
    <row r="1130" spans="1:3">
      <c r="A1130" s="243">
        <v>2170303</v>
      </c>
      <c r="B1130" s="243" t="s">
        <v>930</v>
      </c>
      <c r="C1130" s="244"/>
    </row>
    <row r="1131" spans="1:3">
      <c r="A1131" s="243">
        <v>2170304</v>
      </c>
      <c r="B1131" s="243" t="s">
        <v>931</v>
      </c>
      <c r="C1131" s="244"/>
    </row>
    <row r="1132" spans="1:3">
      <c r="A1132" s="243">
        <v>2170399</v>
      </c>
      <c r="B1132" s="243" t="s">
        <v>932</v>
      </c>
      <c r="C1132" s="244"/>
    </row>
    <row r="1133" spans="1:3">
      <c r="A1133" s="241">
        <v>21704</v>
      </c>
      <c r="B1133" s="241" t="s">
        <v>933</v>
      </c>
      <c r="C1133" s="242">
        <f>SUM(C1134:C1135)</f>
        <v>0</v>
      </c>
    </row>
    <row r="1134" spans="1:3">
      <c r="A1134" s="243">
        <v>2170401</v>
      </c>
      <c r="B1134" s="243" t="s">
        <v>934</v>
      </c>
      <c r="C1134" s="244"/>
    </row>
    <row r="1135" spans="1:3">
      <c r="A1135" s="243">
        <v>2170499</v>
      </c>
      <c r="B1135" s="243" t="s">
        <v>935</v>
      </c>
      <c r="C1135" s="244"/>
    </row>
    <row r="1136" spans="1:3">
      <c r="A1136" s="241">
        <v>21799</v>
      </c>
      <c r="B1136" s="241" t="s">
        <v>936</v>
      </c>
      <c r="C1136" s="242">
        <f>SUM(C1137:C1138)</f>
        <v>0</v>
      </c>
    </row>
    <row r="1137" spans="1:3">
      <c r="A1137" s="243">
        <v>2179902</v>
      </c>
      <c r="B1137" s="243" t="s">
        <v>937</v>
      </c>
      <c r="C1137" s="244"/>
    </row>
    <row r="1138" spans="1:3">
      <c r="A1138" s="243">
        <v>2179999</v>
      </c>
      <c r="B1138" s="243" t="s">
        <v>938</v>
      </c>
      <c r="C1138" s="244"/>
    </row>
    <row r="1139" spans="1:3">
      <c r="A1139" s="239">
        <v>219</v>
      </c>
      <c r="B1139" s="239" t="s">
        <v>939</v>
      </c>
      <c r="C1139" s="240">
        <f>C1140+C1141+C1142+C1143+C1144+C1145+C1146+C1147+C1148</f>
        <v>0</v>
      </c>
    </row>
    <row r="1140" spans="1:3">
      <c r="A1140" s="241">
        <v>21901</v>
      </c>
      <c r="B1140" s="241" t="s">
        <v>940</v>
      </c>
      <c r="C1140" s="242">
        <v>0</v>
      </c>
    </row>
    <row r="1141" spans="1:3">
      <c r="A1141" s="241">
        <v>21902</v>
      </c>
      <c r="B1141" s="241" t="s">
        <v>941</v>
      </c>
      <c r="C1141" s="242">
        <v>0</v>
      </c>
    </row>
    <row r="1142" spans="1:3">
      <c r="A1142" s="241">
        <v>21903</v>
      </c>
      <c r="B1142" s="241" t="s">
        <v>942</v>
      </c>
      <c r="C1142" s="242">
        <v>0</v>
      </c>
    </row>
    <row r="1143" spans="1:3">
      <c r="A1143" s="241">
        <v>21904</v>
      </c>
      <c r="B1143" s="241" t="s">
        <v>943</v>
      </c>
      <c r="C1143" s="242">
        <v>0</v>
      </c>
    </row>
    <row r="1144" spans="1:3">
      <c r="A1144" s="241">
        <v>21905</v>
      </c>
      <c r="B1144" s="241" t="s">
        <v>944</v>
      </c>
      <c r="C1144" s="242">
        <v>0</v>
      </c>
    </row>
    <row r="1145" spans="1:3">
      <c r="A1145" s="241">
        <v>21906</v>
      </c>
      <c r="B1145" s="241" t="s">
        <v>945</v>
      </c>
      <c r="C1145" s="242">
        <v>0</v>
      </c>
    </row>
    <row r="1146" spans="1:3">
      <c r="A1146" s="241">
        <v>21907</v>
      </c>
      <c r="B1146" s="241" t="s">
        <v>946</v>
      </c>
      <c r="C1146" s="242">
        <v>0</v>
      </c>
    </row>
    <row r="1147" spans="1:3">
      <c r="A1147" s="241">
        <v>21908</v>
      </c>
      <c r="B1147" s="241" t="s">
        <v>947</v>
      </c>
      <c r="C1147" s="242">
        <v>0</v>
      </c>
    </row>
    <row r="1148" spans="1:3">
      <c r="A1148" s="241">
        <v>21999</v>
      </c>
      <c r="B1148" s="241" t="s">
        <v>948</v>
      </c>
      <c r="C1148" s="242">
        <v>0</v>
      </c>
    </row>
    <row r="1149" spans="1:3">
      <c r="A1149" s="239">
        <v>220</v>
      </c>
      <c r="B1149" s="239" t="s">
        <v>949</v>
      </c>
      <c r="C1149" s="240">
        <f>C1150+C1177+C1192</f>
        <v>818</v>
      </c>
    </row>
    <row r="1150" spans="1:3">
      <c r="A1150" s="241">
        <v>22001</v>
      </c>
      <c r="B1150" s="241" t="s">
        <v>950</v>
      </c>
      <c r="C1150" s="242">
        <f>SUM(C1151:C1176)</f>
        <v>798</v>
      </c>
    </row>
    <row r="1151" spans="1:3">
      <c r="A1151" s="243">
        <v>2200101</v>
      </c>
      <c r="B1151" s="243" t="s">
        <v>77</v>
      </c>
      <c r="C1151" s="244">
        <v>788</v>
      </c>
    </row>
    <row r="1152" spans="1:3">
      <c r="A1152" s="243">
        <v>2200102</v>
      </c>
      <c r="B1152" s="243" t="s">
        <v>78</v>
      </c>
      <c r="C1152" s="244"/>
    </row>
    <row r="1153" spans="1:3">
      <c r="A1153" s="243">
        <v>2200103</v>
      </c>
      <c r="B1153" s="243" t="s">
        <v>79</v>
      </c>
      <c r="C1153" s="244"/>
    </row>
    <row r="1154" spans="1:3">
      <c r="A1154" s="243">
        <v>2200104</v>
      </c>
      <c r="B1154" s="243" t="s">
        <v>951</v>
      </c>
      <c r="C1154" s="244"/>
    </row>
    <row r="1155" spans="1:3">
      <c r="A1155" s="243">
        <v>2200106</v>
      </c>
      <c r="B1155" s="243" t="s">
        <v>952</v>
      </c>
      <c r="C1155" s="244"/>
    </row>
    <row r="1156" spans="1:3">
      <c r="A1156" s="243">
        <v>2200107</v>
      </c>
      <c r="B1156" s="243" t="s">
        <v>953</v>
      </c>
      <c r="C1156" s="244"/>
    </row>
    <row r="1157" spans="1:3">
      <c r="A1157" s="243">
        <v>2200108</v>
      </c>
      <c r="B1157" s="243" t="s">
        <v>954</v>
      </c>
      <c r="C1157" s="244"/>
    </row>
    <row r="1158" spans="1:3">
      <c r="A1158" s="243">
        <v>2200109</v>
      </c>
      <c r="B1158" s="243" t="s">
        <v>955</v>
      </c>
      <c r="C1158" s="244">
        <v>10</v>
      </c>
    </row>
    <row r="1159" spans="1:3">
      <c r="A1159" s="243">
        <v>2200112</v>
      </c>
      <c r="B1159" s="243" t="s">
        <v>956</v>
      </c>
      <c r="C1159" s="244"/>
    </row>
    <row r="1160" spans="1:3">
      <c r="A1160" s="243">
        <v>2200113</v>
      </c>
      <c r="B1160" s="243" t="s">
        <v>957</v>
      </c>
      <c r="C1160" s="244"/>
    </row>
    <row r="1161" spans="1:3">
      <c r="A1161" s="243">
        <v>2200114</v>
      </c>
      <c r="B1161" s="243" t="s">
        <v>958</v>
      </c>
      <c r="C1161" s="244"/>
    </row>
    <row r="1162" spans="1:3">
      <c r="A1162" s="243">
        <v>2200115</v>
      </c>
      <c r="B1162" s="243" t="s">
        <v>959</v>
      </c>
      <c r="C1162" s="244"/>
    </row>
    <row r="1163" spans="1:3">
      <c r="A1163" s="243">
        <v>2200116</v>
      </c>
      <c r="B1163" s="243" t="s">
        <v>960</v>
      </c>
      <c r="C1163" s="244"/>
    </row>
    <row r="1164" spans="1:3">
      <c r="A1164" s="243">
        <v>2200119</v>
      </c>
      <c r="B1164" s="243" t="s">
        <v>961</v>
      </c>
      <c r="C1164" s="244"/>
    </row>
    <row r="1165" spans="1:3">
      <c r="A1165" s="243">
        <v>2200120</v>
      </c>
      <c r="B1165" s="243" t="s">
        <v>962</v>
      </c>
      <c r="C1165" s="244"/>
    </row>
    <row r="1166" spans="1:3">
      <c r="A1166" s="243">
        <v>2200121</v>
      </c>
      <c r="B1166" s="243" t="s">
        <v>963</v>
      </c>
      <c r="C1166" s="244"/>
    </row>
    <row r="1167" spans="1:3">
      <c r="A1167" s="243">
        <v>2200122</v>
      </c>
      <c r="B1167" s="243" t="s">
        <v>964</v>
      </c>
      <c r="C1167" s="244"/>
    </row>
    <row r="1168" spans="1:3">
      <c r="A1168" s="243">
        <v>2200123</v>
      </c>
      <c r="B1168" s="243" t="s">
        <v>965</v>
      </c>
      <c r="C1168" s="244"/>
    </row>
    <row r="1169" spans="1:3">
      <c r="A1169" s="243">
        <v>2200124</v>
      </c>
      <c r="B1169" s="243" t="s">
        <v>966</v>
      </c>
      <c r="C1169" s="244"/>
    </row>
    <row r="1170" spans="1:3">
      <c r="A1170" s="243">
        <v>2200125</v>
      </c>
      <c r="B1170" s="243" t="s">
        <v>967</v>
      </c>
      <c r="C1170" s="244"/>
    </row>
    <row r="1171" spans="1:3">
      <c r="A1171" s="243">
        <v>2200126</v>
      </c>
      <c r="B1171" s="243" t="s">
        <v>968</v>
      </c>
      <c r="C1171" s="244"/>
    </row>
    <row r="1172" spans="1:3">
      <c r="A1172" s="243">
        <v>2200127</v>
      </c>
      <c r="B1172" s="243" t="s">
        <v>969</v>
      </c>
      <c r="C1172" s="244"/>
    </row>
    <row r="1173" spans="1:3">
      <c r="A1173" s="243">
        <v>2200128</v>
      </c>
      <c r="B1173" s="243" t="s">
        <v>970</v>
      </c>
      <c r="C1173" s="244"/>
    </row>
    <row r="1174" spans="1:3">
      <c r="A1174" s="243">
        <v>2200129</v>
      </c>
      <c r="B1174" s="243" t="s">
        <v>971</v>
      </c>
      <c r="C1174" s="244"/>
    </row>
    <row r="1175" spans="1:3">
      <c r="A1175" s="243">
        <v>2200150</v>
      </c>
      <c r="B1175" s="243" t="s">
        <v>86</v>
      </c>
      <c r="C1175" s="244"/>
    </row>
    <row r="1176" spans="1:3">
      <c r="A1176" s="243">
        <v>2200199</v>
      </c>
      <c r="B1176" s="243" t="s">
        <v>972</v>
      </c>
      <c r="C1176" s="244"/>
    </row>
    <row r="1177" spans="1:3">
      <c r="A1177" s="241">
        <v>22005</v>
      </c>
      <c r="B1177" s="241" t="s">
        <v>973</v>
      </c>
      <c r="C1177" s="242">
        <f>SUM(C1178:C1191)</f>
        <v>20</v>
      </c>
    </row>
    <row r="1178" spans="1:3">
      <c r="A1178" s="243">
        <v>2200501</v>
      </c>
      <c r="B1178" s="243" t="s">
        <v>77</v>
      </c>
      <c r="C1178" s="244"/>
    </row>
    <row r="1179" spans="1:3">
      <c r="A1179" s="243">
        <v>2200502</v>
      </c>
      <c r="B1179" s="243" t="s">
        <v>78</v>
      </c>
      <c r="C1179" s="244"/>
    </row>
    <row r="1180" spans="1:3">
      <c r="A1180" s="243">
        <v>2200503</v>
      </c>
      <c r="B1180" s="243" t="s">
        <v>79</v>
      </c>
      <c r="C1180" s="244"/>
    </row>
    <row r="1181" spans="1:3">
      <c r="A1181" s="243">
        <v>2200504</v>
      </c>
      <c r="B1181" s="243" t="s">
        <v>974</v>
      </c>
      <c r="C1181" s="244"/>
    </row>
    <row r="1182" spans="1:3">
      <c r="A1182" s="243">
        <v>2200506</v>
      </c>
      <c r="B1182" s="243" t="s">
        <v>975</v>
      </c>
      <c r="C1182" s="244"/>
    </row>
    <row r="1183" spans="1:3">
      <c r="A1183" s="243">
        <v>2200507</v>
      </c>
      <c r="B1183" s="243" t="s">
        <v>976</v>
      </c>
      <c r="C1183" s="244"/>
    </row>
    <row r="1184" spans="1:3">
      <c r="A1184" s="243">
        <v>2200508</v>
      </c>
      <c r="B1184" s="243" t="s">
        <v>977</v>
      </c>
      <c r="C1184" s="244">
        <v>20</v>
      </c>
    </row>
    <row r="1185" spans="1:3">
      <c r="A1185" s="243">
        <v>2200509</v>
      </c>
      <c r="B1185" s="243" t="s">
        <v>978</v>
      </c>
      <c r="C1185" s="244"/>
    </row>
    <row r="1186" spans="1:3">
      <c r="A1186" s="243">
        <v>2200510</v>
      </c>
      <c r="B1186" s="243" t="s">
        <v>979</v>
      </c>
      <c r="C1186" s="244"/>
    </row>
    <row r="1187" spans="1:3">
      <c r="A1187" s="243">
        <v>2200511</v>
      </c>
      <c r="B1187" s="243" t="s">
        <v>980</v>
      </c>
      <c r="C1187" s="244"/>
    </row>
    <row r="1188" spans="1:3">
      <c r="A1188" s="243">
        <v>2200512</v>
      </c>
      <c r="B1188" s="243" t="s">
        <v>981</v>
      </c>
      <c r="C1188" s="244"/>
    </row>
    <row r="1189" spans="1:3">
      <c r="A1189" s="243">
        <v>2200513</v>
      </c>
      <c r="B1189" s="243" t="s">
        <v>982</v>
      </c>
      <c r="C1189" s="244"/>
    </row>
    <row r="1190" spans="1:3">
      <c r="A1190" s="243">
        <v>2200514</v>
      </c>
      <c r="B1190" s="243" t="s">
        <v>983</v>
      </c>
      <c r="C1190" s="244"/>
    </row>
    <row r="1191" spans="1:3">
      <c r="A1191" s="243">
        <v>2200599</v>
      </c>
      <c r="B1191" s="243" t="s">
        <v>984</v>
      </c>
      <c r="C1191" s="244"/>
    </row>
    <row r="1192" spans="1:3">
      <c r="A1192" s="241">
        <v>22099</v>
      </c>
      <c r="B1192" s="241" t="s">
        <v>985</v>
      </c>
      <c r="C1192" s="242">
        <f>SUM(C1193)</f>
        <v>0</v>
      </c>
    </row>
    <row r="1193" spans="1:3">
      <c r="A1193" s="243">
        <v>2209999</v>
      </c>
      <c r="B1193" s="243" t="s">
        <v>986</v>
      </c>
      <c r="C1193" s="244"/>
    </row>
    <row r="1194" spans="1:3">
      <c r="A1194" s="239">
        <v>221</v>
      </c>
      <c r="B1194" s="239" t="s">
        <v>987</v>
      </c>
      <c r="C1194" s="240">
        <f>C1195+C1206+C1210</f>
        <v>5900</v>
      </c>
    </row>
    <row r="1195" spans="1:3">
      <c r="A1195" s="241">
        <v>22101</v>
      </c>
      <c r="B1195" s="241" t="s">
        <v>988</v>
      </c>
      <c r="C1195" s="242">
        <f>SUM(C1196:C1205)</f>
        <v>3307</v>
      </c>
    </row>
    <row r="1196" spans="1:3">
      <c r="A1196" s="243">
        <v>2210101</v>
      </c>
      <c r="B1196" s="243" t="s">
        <v>989</v>
      </c>
      <c r="C1196" s="244"/>
    </row>
    <row r="1197" spans="1:3">
      <c r="A1197" s="243">
        <v>2210102</v>
      </c>
      <c r="B1197" s="243" t="s">
        <v>990</v>
      </c>
      <c r="C1197" s="244"/>
    </row>
    <row r="1198" spans="1:3">
      <c r="A1198" s="243">
        <v>2210103</v>
      </c>
      <c r="B1198" s="243" t="s">
        <v>991</v>
      </c>
      <c r="C1198" s="244"/>
    </row>
    <row r="1199" spans="1:3">
      <c r="A1199" s="243">
        <v>2210104</v>
      </c>
      <c r="B1199" s="243" t="s">
        <v>992</v>
      </c>
      <c r="C1199" s="244"/>
    </row>
    <row r="1200" spans="1:3">
      <c r="A1200" s="243">
        <v>2210105</v>
      </c>
      <c r="B1200" s="243" t="s">
        <v>993</v>
      </c>
      <c r="C1200" s="244"/>
    </row>
    <row r="1201" spans="1:3">
      <c r="A1201" s="243">
        <v>2210106</v>
      </c>
      <c r="B1201" s="243" t="s">
        <v>994</v>
      </c>
      <c r="C1201" s="244"/>
    </row>
    <row r="1202" spans="1:3">
      <c r="A1202" s="243">
        <v>2210107</v>
      </c>
      <c r="B1202" s="243" t="s">
        <v>995</v>
      </c>
      <c r="C1202" s="244"/>
    </row>
    <row r="1203" spans="1:3">
      <c r="A1203" s="243">
        <v>2210108</v>
      </c>
      <c r="B1203" s="243" t="s">
        <v>996</v>
      </c>
      <c r="C1203" s="244">
        <v>3307</v>
      </c>
    </row>
    <row r="1204" spans="1:3">
      <c r="A1204" s="243">
        <v>2210109</v>
      </c>
      <c r="B1204" s="243" t="s">
        <v>997</v>
      </c>
      <c r="C1204" s="244"/>
    </row>
    <row r="1205" spans="1:3">
      <c r="A1205" s="243">
        <v>2210199</v>
      </c>
      <c r="B1205" s="243" t="s">
        <v>998</v>
      </c>
      <c r="C1205" s="244"/>
    </row>
    <row r="1206" spans="1:3">
      <c r="A1206" s="241">
        <v>22102</v>
      </c>
      <c r="B1206" s="241" t="s">
        <v>999</v>
      </c>
      <c r="C1206" s="242">
        <f>SUM(C1207:C1209)</f>
        <v>2593</v>
      </c>
    </row>
    <row r="1207" spans="1:3">
      <c r="A1207" s="243">
        <v>2210201</v>
      </c>
      <c r="B1207" s="243" t="s">
        <v>1000</v>
      </c>
      <c r="C1207" s="244">
        <v>2593</v>
      </c>
    </row>
    <row r="1208" spans="1:3">
      <c r="A1208" s="243">
        <v>2210202</v>
      </c>
      <c r="B1208" s="243" t="s">
        <v>1001</v>
      </c>
      <c r="C1208" s="244"/>
    </row>
    <row r="1209" spans="1:3">
      <c r="A1209" s="243">
        <v>2210203</v>
      </c>
      <c r="B1209" s="243" t="s">
        <v>1002</v>
      </c>
      <c r="C1209" s="244"/>
    </row>
    <row r="1210" spans="1:3">
      <c r="A1210" s="241">
        <v>22103</v>
      </c>
      <c r="B1210" s="241" t="s">
        <v>1003</v>
      </c>
      <c r="C1210" s="242">
        <f>SUM(C1211:C1213)</f>
        <v>0</v>
      </c>
    </row>
    <row r="1211" spans="1:3">
      <c r="A1211" s="243">
        <v>2210301</v>
      </c>
      <c r="B1211" s="243" t="s">
        <v>1004</v>
      </c>
      <c r="C1211" s="244"/>
    </row>
    <row r="1212" spans="1:3">
      <c r="A1212" s="243">
        <v>2210302</v>
      </c>
      <c r="B1212" s="243" t="s">
        <v>1005</v>
      </c>
      <c r="C1212" s="244"/>
    </row>
    <row r="1213" spans="1:3">
      <c r="A1213" s="243">
        <v>2210399</v>
      </c>
      <c r="B1213" s="243" t="s">
        <v>1006</v>
      </c>
      <c r="C1213" s="244"/>
    </row>
    <row r="1214" spans="1:3">
      <c r="A1214" s="239">
        <v>222</v>
      </c>
      <c r="B1214" s="239" t="s">
        <v>1007</v>
      </c>
      <c r="C1214" s="240">
        <f>C1215+C1233+C1239+C1245</f>
        <v>699</v>
      </c>
    </row>
    <row r="1215" spans="1:3">
      <c r="A1215" s="241">
        <v>22201</v>
      </c>
      <c r="B1215" s="241" t="s">
        <v>1008</v>
      </c>
      <c r="C1215" s="242">
        <f>SUM(C1216:C1232)</f>
        <v>494</v>
      </c>
    </row>
    <row r="1216" spans="1:3">
      <c r="A1216" s="243">
        <v>2220101</v>
      </c>
      <c r="B1216" s="243" t="s">
        <v>77</v>
      </c>
      <c r="C1216" s="244">
        <v>483</v>
      </c>
    </row>
    <row r="1217" spans="1:3">
      <c r="A1217" s="243">
        <v>2220102</v>
      </c>
      <c r="B1217" s="243" t="s">
        <v>78</v>
      </c>
      <c r="C1217" s="244"/>
    </row>
    <row r="1218" spans="1:3">
      <c r="A1218" s="243">
        <v>2220103</v>
      </c>
      <c r="B1218" s="243" t="s">
        <v>79</v>
      </c>
      <c r="C1218" s="244"/>
    </row>
    <row r="1219" spans="1:3">
      <c r="A1219" s="243">
        <v>2220104</v>
      </c>
      <c r="B1219" s="243" t="s">
        <v>1009</v>
      </c>
      <c r="C1219" s="244"/>
    </row>
    <row r="1220" spans="1:3">
      <c r="A1220" s="243">
        <v>2220105</v>
      </c>
      <c r="B1220" s="243" t="s">
        <v>1010</v>
      </c>
      <c r="C1220" s="244"/>
    </row>
    <row r="1221" spans="1:3">
      <c r="A1221" s="243">
        <v>2220106</v>
      </c>
      <c r="B1221" s="243" t="s">
        <v>1011</v>
      </c>
      <c r="C1221" s="244"/>
    </row>
    <row r="1222" spans="1:3">
      <c r="A1222" s="243">
        <v>2220107</v>
      </c>
      <c r="B1222" s="243" t="s">
        <v>1012</v>
      </c>
      <c r="C1222" s="244"/>
    </row>
    <row r="1223" spans="1:3">
      <c r="A1223" s="243">
        <v>2220112</v>
      </c>
      <c r="B1223" s="243" t="s">
        <v>1013</v>
      </c>
      <c r="C1223" s="244"/>
    </row>
    <row r="1224" spans="1:3">
      <c r="A1224" s="243">
        <v>2220113</v>
      </c>
      <c r="B1224" s="243" t="s">
        <v>1014</v>
      </c>
      <c r="C1224" s="244"/>
    </row>
    <row r="1225" spans="1:3">
      <c r="A1225" s="243">
        <v>2220114</v>
      </c>
      <c r="B1225" s="243" t="s">
        <v>1015</v>
      </c>
      <c r="C1225" s="244"/>
    </row>
    <row r="1226" spans="1:3">
      <c r="A1226" s="243">
        <v>2220115</v>
      </c>
      <c r="B1226" s="243" t="s">
        <v>1016</v>
      </c>
      <c r="C1226" s="244"/>
    </row>
    <row r="1227" spans="1:3">
      <c r="A1227" s="243">
        <v>2220118</v>
      </c>
      <c r="B1227" s="243" t="s">
        <v>1017</v>
      </c>
      <c r="C1227" s="244"/>
    </row>
    <row r="1228" spans="1:3">
      <c r="A1228" s="243">
        <v>2220119</v>
      </c>
      <c r="B1228" s="243" t="s">
        <v>1018</v>
      </c>
      <c r="C1228" s="244"/>
    </row>
    <row r="1229" spans="1:3">
      <c r="A1229" s="243">
        <v>2220120</v>
      </c>
      <c r="B1229" s="243" t="s">
        <v>1019</v>
      </c>
      <c r="C1229" s="244"/>
    </row>
    <row r="1230" spans="1:3">
      <c r="A1230" s="243">
        <v>2220121</v>
      </c>
      <c r="B1230" s="243" t="s">
        <v>1020</v>
      </c>
      <c r="C1230" s="244"/>
    </row>
    <row r="1231" spans="1:3">
      <c r="A1231" s="243">
        <v>2220150</v>
      </c>
      <c r="B1231" s="243" t="s">
        <v>86</v>
      </c>
      <c r="C1231" s="244"/>
    </row>
    <row r="1232" spans="1:3">
      <c r="A1232" s="243">
        <v>2220199</v>
      </c>
      <c r="B1232" s="243" t="s">
        <v>1021</v>
      </c>
      <c r="C1232" s="244">
        <v>11</v>
      </c>
    </row>
    <row r="1233" spans="1:3">
      <c r="A1233" s="241">
        <v>22203</v>
      </c>
      <c r="B1233" s="241" t="s">
        <v>1022</v>
      </c>
      <c r="C1233" s="242">
        <f>SUM(C1234:C1238)</f>
        <v>0</v>
      </c>
    </row>
    <row r="1234" spans="1:3">
      <c r="A1234" s="243">
        <v>2220301</v>
      </c>
      <c r="B1234" s="243" t="s">
        <v>1023</v>
      </c>
      <c r="C1234" s="244"/>
    </row>
    <row r="1235" spans="1:3">
      <c r="A1235" s="243">
        <v>2220303</v>
      </c>
      <c r="B1235" s="243" t="s">
        <v>1024</v>
      </c>
      <c r="C1235" s="244"/>
    </row>
    <row r="1236" spans="1:3">
      <c r="A1236" s="243">
        <v>2220304</v>
      </c>
      <c r="B1236" s="243" t="s">
        <v>1025</v>
      </c>
      <c r="C1236" s="244"/>
    </row>
    <row r="1237" spans="1:3">
      <c r="A1237" s="243">
        <v>2220305</v>
      </c>
      <c r="B1237" s="243" t="s">
        <v>1026</v>
      </c>
      <c r="C1237" s="244"/>
    </row>
    <row r="1238" spans="1:3">
      <c r="A1238" s="243">
        <v>2220399</v>
      </c>
      <c r="B1238" s="243" t="s">
        <v>1027</v>
      </c>
      <c r="C1238" s="244"/>
    </row>
    <row r="1239" spans="1:3">
      <c r="A1239" s="241">
        <v>22204</v>
      </c>
      <c r="B1239" s="241" t="s">
        <v>1028</v>
      </c>
      <c r="C1239" s="242">
        <f>SUM(C1240:C1244)</f>
        <v>205</v>
      </c>
    </row>
    <row r="1240" spans="1:3">
      <c r="A1240" s="243">
        <v>2220401</v>
      </c>
      <c r="B1240" s="243" t="s">
        <v>1029</v>
      </c>
      <c r="C1240" s="244">
        <v>205</v>
      </c>
    </row>
    <row r="1241" spans="1:3">
      <c r="A1241" s="243">
        <v>2220402</v>
      </c>
      <c r="B1241" s="243" t="s">
        <v>1030</v>
      </c>
      <c r="C1241" s="244"/>
    </row>
    <row r="1242" spans="1:3">
      <c r="A1242" s="243">
        <v>2220403</v>
      </c>
      <c r="B1242" s="243" t="s">
        <v>1031</v>
      </c>
      <c r="C1242" s="244"/>
    </row>
    <row r="1243" spans="1:3">
      <c r="A1243" s="243">
        <v>2220404</v>
      </c>
      <c r="B1243" s="243" t="s">
        <v>1032</v>
      </c>
      <c r="C1243" s="244"/>
    </row>
    <row r="1244" spans="1:3">
      <c r="A1244" s="243">
        <v>2220499</v>
      </c>
      <c r="B1244" s="243" t="s">
        <v>1033</v>
      </c>
      <c r="C1244" s="244"/>
    </row>
    <row r="1245" spans="1:3">
      <c r="A1245" s="241">
        <v>22205</v>
      </c>
      <c r="B1245" s="241" t="s">
        <v>1034</v>
      </c>
      <c r="C1245" s="242">
        <f>SUM(C1246:C1257)</f>
        <v>0</v>
      </c>
    </row>
    <row r="1246" spans="1:3">
      <c r="A1246" s="243">
        <v>2220501</v>
      </c>
      <c r="B1246" s="243" t="s">
        <v>1035</v>
      </c>
      <c r="C1246" s="244"/>
    </row>
    <row r="1247" spans="1:3">
      <c r="A1247" s="243">
        <v>2220502</v>
      </c>
      <c r="B1247" s="243" t="s">
        <v>1036</v>
      </c>
      <c r="C1247" s="244"/>
    </row>
    <row r="1248" spans="1:3">
      <c r="A1248" s="243">
        <v>2220503</v>
      </c>
      <c r="B1248" s="243" t="s">
        <v>1037</v>
      </c>
      <c r="C1248" s="244"/>
    </row>
    <row r="1249" spans="1:3">
      <c r="A1249" s="243">
        <v>2220504</v>
      </c>
      <c r="B1249" s="243" t="s">
        <v>1038</v>
      </c>
      <c r="C1249" s="244"/>
    </row>
    <row r="1250" spans="1:3">
      <c r="A1250" s="243">
        <v>2220505</v>
      </c>
      <c r="B1250" s="243" t="s">
        <v>1039</v>
      </c>
      <c r="C1250" s="244"/>
    </row>
    <row r="1251" spans="1:3">
      <c r="A1251" s="243">
        <v>2220506</v>
      </c>
      <c r="B1251" s="243" t="s">
        <v>1040</v>
      </c>
      <c r="C1251" s="244"/>
    </row>
    <row r="1252" spans="1:3">
      <c r="A1252" s="243">
        <v>2220507</v>
      </c>
      <c r="B1252" s="243" t="s">
        <v>1041</v>
      </c>
      <c r="C1252" s="244"/>
    </row>
    <row r="1253" spans="1:3">
      <c r="A1253" s="243">
        <v>2220508</v>
      </c>
      <c r="B1253" s="243" t="s">
        <v>1042</v>
      </c>
      <c r="C1253" s="244"/>
    </row>
    <row r="1254" spans="1:3">
      <c r="A1254" s="243">
        <v>2220509</v>
      </c>
      <c r="B1254" s="243" t="s">
        <v>1043</v>
      </c>
      <c r="C1254" s="244"/>
    </row>
    <row r="1255" spans="1:3">
      <c r="A1255" s="243">
        <v>2220510</v>
      </c>
      <c r="B1255" s="243" t="s">
        <v>1044</v>
      </c>
      <c r="C1255" s="244"/>
    </row>
    <row r="1256" spans="1:3">
      <c r="A1256" s="243">
        <v>2220511</v>
      </c>
      <c r="B1256" s="243" t="s">
        <v>1045</v>
      </c>
      <c r="C1256" s="244"/>
    </row>
    <row r="1257" spans="1:3">
      <c r="A1257" s="243">
        <v>2220599</v>
      </c>
      <c r="B1257" s="243" t="s">
        <v>1046</v>
      </c>
      <c r="C1257" s="244"/>
    </row>
    <row r="1258" spans="1:3">
      <c r="A1258" s="239">
        <v>224</v>
      </c>
      <c r="B1258" s="239" t="s">
        <v>1047</v>
      </c>
      <c r="C1258" s="240">
        <f>C1259+C1271+C1277+C1283+C1291+C1304+C1308+C1312</f>
        <v>810</v>
      </c>
    </row>
    <row r="1259" spans="1:3">
      <c r="A1259" s="241">
        <v>22401</v>
      </c>
      <c r="B1259" s="241" t="s">
        <v>1048</v>
      </c>
      <c r="C1259" s="242">
        <f>SUM(C1260:C1270)</f>
        <v>225</v>
      </c>
    </row>
    <row r="1260" spans="1:3">
      <c r="A1260" s="243">
        <v>2240101</v>
      </c>
      <c r="B1260" s="243" t="s">
        <v>77</v>
      </c>
      <c r="C1260" s="244">
        <v>215</v>
      </c>
    </row>
    <row r="1261" spans="1:3">
      <c r="A1261" s="243">
        <v>2240102</v>
      </c>
      <c r="B1261" s="243" t="s">
        <v>78</v>
      </c>
      <c r="C1261" s="244">
        <v>10</v>
      </c>
    </row>
    <row r="1262" spans="1:3">
      <c r="A1262" s="243">
        <v>2240103</v>
      </c>
      <c r="B1262" s="243" t="s">
        <v>79</v>
      </c>
      <c r="C1262" s="244"/>
    </row>
    <row r="1263" spans="1:3">
      <c r="A1263" s="243">
        <v>2240104</v>
      </c>
      <c r="B1263" s="243" t="s">
        <v>1049</v>
      </c>
      <c r="C1263" s="244"/>
    </row>
    <row r="1264" spans="1:3">
      <c r="A1264" s="243">
        <v>2240105</v>
      </c>
      <c r="B1264" s="243" t="s">
        <v>1050</v>
      </c>
      <c r="C1264" s="244"/>
    </row>
    <row r="1265" spans="1:3">
      <c r="A1265" s="243">
        <v>2240106</v>
      </c>
      <c r="B1265" s="243" t="s">
        <v>1051</v>
      </c>
      <c r="C1265" s="244"/>
    </row>
    <row r="1266" spans="1:3">
      <c r="A1266" s="243">
        <v>2240107</v>
      </c>
      <c r="B1266" s="243" t="s">
        <v>1052</v>
      </c>
      <c r="C1266" s="244"/>
    </row>
    <row r="1267" spans="1:3">
      <c r="A1267" s="243">
        <v>2240108</v>
      </c>
      <c r="B1267" s="243" t="s">
        <v>1053</v>
      </c>
      <c r="C1267" s="244"/>
    </row>
    <row r="1268" spans="1:3">
      <c r="A1268" s="243">
        <v>2240109</v>
      </c>
      <c r="B1268" s="243" t="s">
        <v>1054</v>
      </c>
      <c r="C1268" s="244"/>
    </row>
    <row r="1269" spans="1:3">
      <c r="A1269" s="243">
        <v>2240150</v>
      </c>
      <c r="B1269" s="243" t="s">
        <v>86</v>
      </c>
      <c r="C1269" s="244"/>
    </row>
    <row r="1270" spans="1:3">
      <c r="A1270" s="243">
        <v>2240199</v>
      </c>
      <c r="B1270" s="243" t="s">
        <v>1055</v>
      </c>
      <c r="C1270" s="244"/>
    </row>
    <row r="1271" spans="1:3">
      <c r="A1271" s="241">
        <v>22402</v>
      </c>
      <c r="B1271" s="241" t="s">
        <v>1056</v>
      </c>
      <c r="C1271" s="242">
        <f>SUM(C1272:C1276)</f>
        <v>378</v>
      </c>
    </row>
    <row r="1272" spans="1:3">
      <c r="A1272" s="243">
        <v>2240201</v>
      </c>
      <c r="B1272" s="243" t="s">
        <v>77</v>
      </c>
      <c r="C1272" s="244"/>
    </row>
    <row r="1273" spans="1:3">
      <c r="A1273" s="243">
        <v>2240202</v>
      </c>
      <c r="B1273" s="243" t="s">
        <v>78</v>
      </c>
      <c r="C1273" s="244"/>
    </row>
    <row r="1274" spans="1:3">
      <c r="A1274" s="243">
        <v>2240203</v>
      </c>
      <c r="B1274" s="243" t="s">
        <v>79</v>
      </c>
      <c r="C1274" s="244"/>
    </row>
    <row r="1275" spans="1:3">
      <c r="A1275" s="243">
        <v>2240204</v>
      </c>
      <c r="B1275" s="243" t="s">
        <v>1057</v>
      </c>
      <c r="C1275" s="244">
        <v>378</v>
      </c>
    </row>
    <row r="1276" spans="1:3">
      <c r="A1276" s="243">
        <v>2240299</v>
      </c>
      <c r="B1276" s="243" t="s">
        <v>1058</v>
      </c>
      <c r="C1276" s="244"/>
    </row>
    <row r="1277" spans="1:3">
      <c r="A1277" s="241">
        <v>22403</v>
      </c>
      <c r="B1277" s="241" t="s">
        <v>1059</v>
      </c>
      <c r="C1277" s="242">
        <f>SUM(C1278:C1282)</f>
        <v>0</v>
      </c>
    </row>
    <row r="1278" spans="1:3">
      <c r="A1278" s="243">
        <v>2240301</v>
      </c>
      <c r="B1278" s="243" t="s">
        <v>77</v>
      </c>
      <c r="C1278" s="244"/>
    </row>
    <row r="1279" spans="1:3">
      <c r="A1279" s="243">
        <v>2240302</v>
      </c>
      <c r="B1279" s="243" t="s">
        <v>78</v>
      </c>
      <c r="C1279" s="244"/>
    </row>
    <row r="1280" spans="1:3">
      <c r="A1280" s="243">
        <v>2240303</v>
      </c>
      <c r="B1280" s="243" t="s">
        <v>79</v>
      </c>
      <c r="C1280" s="244"/>
    </row>
    <row r="1281" spans="1:3">
      <c r="A1281" s="243">
        <v>2240304</v>
      </c>
      <c r="B1281" s="243" t="s">
        <v>1060</v>
      </c>
      <c r="C1281" s="244"/>
    </row>
    <row r="1282" spans="1:3">
      <c r="A1282" s="243">
        <v>2240399</v>
      </c>
      <c r="B1282" s="243" t="s">
        <v>1061</v>
      </c>
      <c r="C1282" s="244"/>
    </row>
    <row r="1283" spans="1:3">
      <c r="A1283" s="241">
        <v>22404</v>
      </c>
      <c r="B1283" s="241" t="s">
        <v>1062</v>
      </c>
      <c r="C1283" s="242">
        <f>SUM(C1284:C1290)</f>
        <v>0</v>
      </c>
    </row>
    <row r="1284" spans="1:3">
      <c r="A1284" s="243">
        <v>2240401</v>
      </c>
      <c r="B1284" s="243" t="s">
        <v>77</v>
      </c>
      <c r="C1284" s="244"/>
    </row>
    <row r="1285" spans="1:3">
      <c r="A1285" s="243">
        <v>2240402</v>
      </c>
      <c r="B1285" s="243" t="s">
        <v>78</v>
      </c>
      <c r="C1285" s="244"/>
    </row>
    <row r="1286" spans="1:3">
      <c r="A1286" s="243">
        <v>2240403</v>
      </c>
      <c r="B1286" s="243" t="s">
        <v>79</v>
      </c>
      <c r="C1286" s="244"/>
    </row>
    <row r="1287" spans="1:3">
      <c r="A1287" s="243">
        <v>2240404</v>
      </c>
      <c r="B1287" s="243" t="s">
        <v>1063</v>
      </c>
      <c r="C1287" s="244"/>
    </row>
    <row r="1288" spans="1:3">
      <c r="A1288" s="243">
        <v>2240405</v>
      </c>
      <c r="B1288" s="243" t="s">
        <v>1064</v>
      </c>
      <c r="C1288" s="244"/>
    </row>
    <row r="1289" spans="1:3">
      <c r="A1289" s="243">
        <v>2240450</v>
      </c>
      <c r="B1289" s="243" t="s">
        <v>86</v>
      </c>
      <c r="C1289" s="244"/>
    </row>
    <row r="1290" spans="1:3">
      <c r="A1290" s="243">
        <v>2240499</v>
      </c>
      <c r="B1290" s="243" t="s">
        <v>1065</v>
      </c>
      <c r="C1290" s="244"/>
    </row>
    <row r="1291" spans="1:3">
      <c r="A1291" s="241">
        <v>22405</v>
      </c>
      <c r="B1291" s="241" t="s">
        <v>1066</v>
      </c>
      <c r="C1291" s="242">
        <f>SUM(C1292:C1303)</f>
        <v>0</v>
      </c>
    </row>
    <row r="1292" spans="1:3">
      <c r="A1292" s="243">
        <v>2240501</v>
      </c>
      <c r="B1292" s="243" t="s">
        <v>77</v>
      </c>
      <c r="C1292" s="244"/>
    </row>
    <row r="1293" spans="1:3">
      <c r="A1293" s="243">
        <v>2240502</v>
      </c>
      <c r="B1293" s="243" t="s">
        <v>78</v>
      </c>
      <c r="C1293" s="244"/>
    </row>
    <row r="1294" spans="1:3">
      <c r="A1294" s="243">
        <v>2240503</v>
      </c>
      <c r="B1294" s="243" t="s">
        <v>79</v>
      </c>
      <c r="C1294" s="244"/>
    </row>
    <row r="1295" spans="1:3">
      <c r="A1295" s="243">
        <v>2240504</v>
      </c>
      <c r="B1295" s="243" t="s">
        <v>1067</v>
      </c>
      <c r="C1295" s="244"/>
    </row>
    <row r="1296" spans="1:3">
      <c r="A1296" s="243">
        <v>2240505</v>
      </c>
      <c r="B1296" s="243" t="s">
        <v>1068</v>
      </c>
      <c r="C1296" s="244"/>
    </row>
    <row r="1297" spans="1:3">
      <c r="A1297" s="243">
        <v>2240506</v>
      </c>
      <c r="B1297" s="243" t="s">
        <v>1069</v>
      </c>
      <c r="C1297" s="244"/>
    </row>
    <row r="1298" spans="1:3">
      <c r="A1298" s="243">
        <v>2240507</v>
      </c>
      <c r="B1298" s="243" t="s">
        <v>1070</v>
      </c>
      <c r="C1298" s="244"/>
    </row>
    <row r="1299" spans="1:3">
      <c r="A1299" s="243">
        <v>2240508</v>
      </c>
      <c r="B1299" s="243" t="s">
        <v>1071</v>
      </c>
      <c r="C1299" s="244"/>
    </row>
    <row r="1300" spans="1:3">
      <c r="A1300" s="243">
        <v>2240509</v>
      </c>
      <c r="B1300" s="243" t="s">
        <v>1072</v>
      </c>
      <c r="C1300" s="244"/>
    </row>
    <row r="1301" spans="1:3">
      <c r="A1301" s="243">
        <v>2240510</v>
      </c>
      <c r="B1301" s="243" t="s">
        <v>1073</v>
      </c>
      <c r="C1301" s="244"/>
    </row>
    <row r="1302" spans="1:3">
      <c r="A1302" s="243">
        <v>2240550</v>
      </c>
      <c r="B1302" s="243" t="s">
        <v>1074</v>
      </c>
      <c r="C1302" s="244"/>
    </row>
    <row r="1303" spans="1:3">
      <c r="A1303" s="243">
        <v>2240599</v>
      </c>
      <c r="B1303" s="243" t="s">
        <v>1075</v>
      </c>
      <c r="C1303" s="244"/>
    </row>
    <row r="1304" spans="1:3">
      <c r="A1304" s="241">
        <v>22406</v>
      </c>
      <c r="B1304" s="241" t="s">
        <v>1076</v>
      </c>
      <c r="C1304" s="242">
        <f>SUM(C1305:C1307)</f>
        <v>0</v>
      </c>
    </row>
    <row r="1305" spans="1:3">
      <c r="A1305" s="243">
        <v>2240601</v>
      </c>
      <c r="B1305" s="243" t="s">
        <v>1077</v>
      </c>
      <c r="C1305" s="244"/>
    </row>
    <row r="1306" spans="1:3">
      <c r="A1306" s="243">
        <v>2240602</v>
      </c>
      <c r="B1306" s="243" t="s">
        <v>1078</v>
      </c>
      <c r="C1306" s="244"/>
    </row>
    <row r="1307" spans="1:3">
      <c r="A1307" s="243">
        <v>2240699</v>
      </c>
      <c r="B1307" s="243" t="s">
        <v>1079</v>
      </c>
      <c r="C1307" s="244"/>
    </row>
    <row r="1308" spans="1:3">
      <c r="A1308" s="241">
        <v>22407</v>
      </c>
      <c r="B1308" s="241" t="s">
        <v>1080</v>
      </c>
      <c r="C1308" s="242">
        <f>SUM(C1309:C1311)</f>
        <v>7</v>
      </c>
    </row>
    <row r="1309" spans="1:3">
      <c r="A1309" s="243">
        <v>2240703</v>
      </c>
      <c r="B1309" s="243" t="s">
        <v>1081</v>
      </c>
      <c r="C1309" s="244">
        <v>7</v>
      </c>
    </row>
    <row r="1310" spans="1:3">
      <c r="A1310" s="243">
        <v>2240704</v>
      </c>
      <c r="B1310" s="243" t="s">
        <v>1082</v>
      </c>
      <c r="C1310" s="244"/>
    </row>
    <row r="1311" spans="1:3">
      <c r="A1311" s="243">
        <v>2240799</v>
      </c>
      <c r="B1311" s="243" t="s">
        <v>1083</v>
      </c>
      <c r="C1311" s="244"/>
    </row>
    <row r="1312" spans="1:3">
      <c r="A1312" s="241">
        <v>22499</v>
      </c>
      <c r="B1312" s="241" t="s">
        <v>1084</v>
      </c>
      <c r="C1312" s="242">
        <f>SUM(C1313)</f>
        <v>200</v>
      </c>
    </row>
    <row r="1313" spans="1:3">
      <c r="A1313" s="243">
        <v>2249999</v>
      </c>
      <c r="B1313" s="243" t="s">
        <v>1085</v>
      </c>
      <c r="C1313" s="244">
        <v>200</v>
      </c>
    </row>
    <row r="1314" spans="1:3">
      <c r="A1314" s="239">
        <v>227</v>
      </c>
      <c r="B1314" s="239" t="s">
        <v>1086</v>
      </c>
      <c r="C1314" s="240">
        <f>C1315</f>
        <v>1000</v>
      </c>
    </row>
    <row r="1315" spans="1:3">
      <c r="A1315" s="241">
        <v>22799</v>
      </c>
      <c r="B1315" s="241" t="s">
        <v>1087</v>
      </c>
      <c r="C1315" s="242">
        <f>SUM(C1316)</f>
        <v>1000</v>
      </c>
    </row>
    <row r="1316" spans="1:3">
      <c r="A1316" s="243">
        <v>2279999</v>
      </c>
      <c r="B1316" s="243" t="s">
        <v>1088</v>
      </c>
      <c r="C1316" s="244">
        <v>1000</v>
      </c>
    </row>
    <row r="1317" spans="1:3">
      <c r="A1317" s="239">
        <v>229</v>
      </c>
      <c r="B1317" s="239" t="s">
        <v>1089</v>
      </c>
      <c r="C1317" s="240">
        <f>C1318</f>
        <v>1771</v>
      </c>
    </row>
    <row r="1318" spans="1:3">
      <c r="A1318" s="241">
        <v>22999</v>
      </c>
      <c r="B1318" s="241" t="s">
        <v>1090</v>
      </c>
      <c r="C1318" s="242">
        <f>SUM(C1319)</f>
        <v>1771</v>
      </c>
    </row>
    <row r="1319" spans="1:3">
      <c r="A1319" s="243">
        <v>2299999</v>
      </c>
      <c r="B1319" s="243" t="s">
        <v>1091</v>
      </c>
      <c r="C1319" s="244">
        <v>1771</v>
      </c>
    </row>
    <row r="1320" spans="1:3">
      <c r="A1320" s="239">
        <v>232</v>
      </c>
      <c r="B1320" s="239" t="s">
        <v>1092</v>
      </c>
      <c r="C1320" s="240">
        <f>C1321+C1322+C1323</f>
        <v>6238</v>
      </c>
    </row>
    <row r="1321" spans="1:3">
      <c r="A1321" s="241">
        <v>23201</v>
      </c>
      <c r="B1321" s="241" t="s">
        <v>1093</v>
      </c>
      <c r="C1321" s="242">
        <v>0</v>
      </c>
    </row>
    <row r="1322" spans="1:3">
      <c r="A1322" s="241">
        <v>23202</v>
      </c>
      <c r="B1322" s="241" t="s">
        <v>1094</v>
      </c>
      <c r="C1322" s="242">
        <v>0</v>
      </c>
    </row>
    <row r="1323" spans="1:3">
      <c r="A1323" s="241">
        <v>23203</v>
      </c>
      <c r="B1323" s="241" t="s">
        <v>1095</v>
      </c>
      <c r="C1323" s="242">
        <f>SUM(C1324:C1327)</f>
        <v>6238</v>
      </c>
    </row>
    <row r="1324" spans="1:3">
      <c r="A1324" s="243">
        <v>2320301</v>
      </c>
      <c r="B1324" s="243" t="s">
        <v>1096</v>
      </c>
      <c r="C1324" s="244">
        <v>5533</v>
      </c>
    </row>
    <row r="1325" spans="1:3">
      <c r="A1325" s="243">
        <v>2320302</v>
      </c>
      <c r="B1325" s="243" t="s">
        <v>1097</v>
      </c>
      <c r="C1325" s="244"/>
    </row>
    <row r="1326" spans="1:3">
      <c r="A1326" s="243">
        <v>2320303</v>
      </c>
      <c r="B1326" s="243" t="s">
        <v>1098</v>
      </c>
      <c r="C1326" s="244"/>
    </row>
    <row r="1327" spans="1:3">
      <c r="A1327" s="243">
        <v>2320399</v>
      </c>
      <c r="B1327" s="243" t="s">
        <v>1099</v>
      </c>
      <c r="C1327" s="244">
        <v>705</v>
      </c>
    </row>
    <row r="1328" spans="1:3">
      <c r="A1328" s="239">
        <v>233</v>
      </c>
      <c r="B1328" s="239" t="s">
        <v>1100</v>
      </c>
      <c r="C1328" s="240">
        <f>C1329+C1330+C1331</f>
        <v>0</v>
      </c>
    </row>
    <row r="1329" spans="1:3">
      <c r="A1329" s="241">
        <v>23301</v>
      </c>
      <c r="B1329" s="241" t="s">
        <v>1101</v>
      </c>
      <c r="C1329" s="242">
        <v>0</v>
      </c>
    </row>
    <row r="1330" spans="1:3">
      <c r="A1330" s="241">
        <v>23302</v>
      </c>
      <c r="B1330" s="241" t="s">
        <v>1102</v>
      </c>
      <c r="C1330" s="242">
        <v>0</v>
      </c>
    </row>
    <row r="1331" spans="1:3">
      <c r="A1331" s="241">
        <v>23303</v>
      </c>
      <c r="B1331" s="241" t="s">
        <v>1103</v>
      </c>
      <c r="C1331" s="242">
        <v>0</v>
      </c>
    </row>
  </sheetData>
  <autoFilter ref="A5:C1331">
    <extLst/>
  </autoFilter>
  <mergeCells count="1">
    <mergeCell ref="A2:C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topLeftCell="A32" workbookViewId="0">
      <selection activeCell="C14" sqref="C14"/>
    </sheetView>
  </sheetViews>
  <sheetFormatPr defaultColWidth="8.66666666666667" defaultRowHeight="27" customHeight="1" outlineLevelCol="2"/>
  <cols>
    <col min="1" max="1" width="21.4166666666667" style="44" customWidth="1"/>
    <col min="2" max="2" width="49.3333333333333" style="220" customWidth="1"/>
    <col min="3" max="3" width="16.1666666666667" style="220" customWidth="1"/>
    <col min="4" max="16384" width="8.66666666666667" style="41"/>
  </cols>
  <sheetData>
    <row r="1" customHeight="1" spans="1:3">
      <c r="A1" s="221" t="s">
        <v>1236</v>
      </c>
      <c r="B1" s="221"/>
      <c r="C1" s="222"/>
    </row>
    <row r="2" customHeight="1" spans="1:3">
      <c r="A2" s="223" t="s">
        <v>1237</v>
      </c>
      <c r="B2" s="224"/>
      <c r="C2" s="224"/>
    </row>
    <row r="3" customHeight="1" spans="1:3">
      <c r="A3" s="223"/>
      <c r="B3" s="224"/>
      <c r="C3" s="225" t="s">
        <v>1139</v>
      </c>
    </row>
    <row r="4" customHeight="1" spans="1:3">
      <c r="A4" s="46" t="s">
        <v>1238</v>
      </c>
      <c r="B4" s="46" t="s">
        <v>1239</v>
      </c>
      <c r="C4" s="46" t="s">
        <v>1240</v>
      </c>
    </row>
    <row r="5" customHeight="1" spans="1:3">
      <c r="A5" s="226"/>
      <c r="B5" s="227" t="s">
        <v>74</v>
      </c>
      <c r="C5" s="228">
        <f>C6+C11+C22+C23+C24+C28+C31+C35+C38+C44+C48+C53</f>
        <v>113550</v>
      </c>
    </row>
    <row r="6" customHeight="1" spans="1:3">
      <c r="A6" s="226">
        <v>501</v>
      </c>
      <c r="B6" s="227" t="s">
        <v>1241</v>
      </c>
      <c r="C6" s="228">
        <f>SUM(C7:C10)</f>
        <v>36013</v>
      </c>
    </row>
    <row r="7" customHeight="1" spans="1:3">
      <c r="A7" s="46">
        <v>50101</v>
      </c>
      <c r="B7" s="229" t="s">
        <v>1242</v>
      </c>
      <c r="C7" s="230">
        <v>21095</v>
      </c>
    </row>
    <row r="8" customHeight="1" spans="1:3">
      <c r="A8" s="46">
        <v>50102</v>
      </c>
      <c r="B8" s="229" t="s">
        <v>1243</v>
      </c>
      <c r="C8" s="230">
        <v>6019</v>
      </c>
    </row>
    <row r="9" customHeight="1" spans="1:3">
      <c r="A9" s="46">
        <v>50103</v>
      </c>
      <c r="B9" s="229" t="s">
        <v>1244</v>
      </c>
      <c r="C9" s="230">
        <v>2447</v>
      </c>
    </row>
    <row r="10" customHeight="1" spans="1:3">
      <c r="A10" s="46">
        <v>50199</v>
      </c>
      <c r="B10" s="229" t="s">
        <v>1245</v>
      </c>
      <c r="C10" s="230">
        <v>6452</v>
      </c>
    </row>
    <row r="11" customHeight="1" spans="1:3">
      <c r="A11" s="226">
        <v>502</v>
      </c>
      <c r="B11" s="227" t="s">
        <v>1246</v>
      </c>
      <c r="C11" s="228">
        <f>SUM(C12:C21)</f>
        <v>17771</v>
      </c>
    </row>
    <row r="12" customHeight="1" spans="1:3">
      <c r="A12" s="46">
        <v>50201</v>
      </c>
      <c r="B12" s="229" t="s">
        <v>1247</v>
      </c>
      <c r="C12" s="230">
        <v>5255</v>
      </c>
    </row>
    <row r="13" customHeight="1" spans="1:3">
      <c r="A13" s="46">
        <v>50202</v>
      </c>
      <c r="B13" s="229" t="s">
        <v>1248</v>
      </c>
      <c r="C13" s="230">
        <v>199</v>
      </c>
    </row>
    <row r="14" customHeight="1" spans="1:3">
      <c r="A14" s="46">
        <v>50203</v>
      </c>
      <c r="B14" s="229" t="s">
        <v>1249</v>
      </c>
      <c r="C14" s="230">
        <v>125</v>
      </c>
    </row>
    <row r="15" customHeight="1" spans="1:3">
      <c r="A15" s="46">
        <v>50204</v>
      </c>
      <c r="B15" s="229" t="s">
        <v>1250</v>
      </c>
      <c r="C15" s="230">
        <v>137</v>
      </c>
    </row>
    <row r="16" customHeight="1" spans="1:3">
      <c r="A16" s="46">
        <v>50205</v>
      </c>
      <c r="B16" s="229" t="s">
        <v>1251</v>
      </c>
      <c r="C16" s="230">
        <v>2255</v>
      </c>
    </row>
    <row r="17" customHeight="1" spans="1:3">
      <c r="A17" s="46">
        <v>50206</v>
      </c>
      <c r="B17" s="229" t="s">
        <v>1252</v>
      </c>
      <c r="C17" s="230">
        <v>238</v>
      </c>
    </row>
    <row r="18" customHeight="1" spans="1:3">
      <c r="A18" s="46">
        <v>50207</v>
      </c>
      <c r="B18" s="229" t="s">
        <v>1253</v>
      </c>
      <c r="C18" s="230"/>
    </row>
    <row r="19" customHeight="1" spans="1:3">
      <c r="A19" s="46">
        <v>50208</v>
      </c>
      <c r="B19" s="229" t="s">
        <v>1254</v>
      </c>
      <c r="C19" s="230">
        <v>238</v>
      </c>
    </row>
    <row r="20" customHeight="1" spans="1:3">
      <c r="A20" s="46">
        <v>50209</v>
      </c>
      <c r="B20" s="229" t="s">
        <v>1255</v>
      </c>
      <c r="C20" s="230">
        <v>585</v>
      </c>
    </row>
    <row r="21" customHeight="1" spans="1:3">
      <c r="A21" s="46">
        <v>50299</v>
      </c>
      <c r="B21" s="229" t="s">
        <v>1256</v>
      </c>
      <c r="C21" s="230">
        <v>8739</v>
      </c>
    </row>
    <row r="22" customHeight="1" spans="1:3">
      <c r="A22" s="226">
        <v>503</v>
      </c>
      <c r="B22" s="227" t="s">
        <v>1257</v>
      </c>
      <c r="C22" s="228">
        <v>8107</v>
      </c>
    </row>
    <row r="23" customHeight="1" spans="1:3">
      <c r="A23" s="226">
        <v>504</v>
      </c>
      <c r="B23" s="227" t="s">
        <v>1258</v>
      </c>
      <c r="C23" s="228">
        <v>7170</v>
      </c>
    </row>
    <row r="24" customHeight="1" spans="1:3">
      <c r="A24" s="226">
        <v>505</v>
      </c>
      <c r="B24" s="227" t="s">
        <v>1259</v>
      </c>
      <c r="C24" s="228">
        <f>SUM(C25:C27)</f>
        <v>15409</v>
      </c>
    </row>
    <row r="25" customHeight="1" spans="1:3">
      <c r="A25" s="46">
        <v>50501</v>
      </c>
      <c r="B25" s="229" t="s">
        <v>1260</v>
      </c>
      <c r="C25" s="230">
        <v>11525</v>
      </c>
    </row>
    <row r="26" customHeight="1" spans="1:3">
      <c r="A26" s="46">
        <v>50502</v>
      </c>
      <c r="B26" s="229" t="s">
        <v>1261</v>
      </c>
      <c r="C26" s="230">
        <f>496+2000</f>
        <v>2496</v>
      </c>
    </row>
    <row r="27" customHeight="1" spans="1:3">
      <c r="A27" s="46">
        <v>50599</v>
      </c>
      <c r="B27" s="229" t="s">
        <v>1262</v>
      </c>
      <c r="C27" s="230">
        <v>1388</v>
      </c>
    </row>
    <row r="28" customHeight="1" spans="1:3">
      <c r="A28" s="226">
        <v>506</v>
      </c>
      <c r="B28" s="227" t="s">
        <v>1263</v>
      </c>
      <c r="C28" s="228">
        <f>SUM(C29:C30)</f>
        <v>2016</v>
      </c>
    </row>
    <row r="29" customHeight="1" spans="1:3">
      <c r="A29" s="46">
        <v>50601</v>
      </c>
      <c r="B29" s="229" t="s">
        <v>1264</v>
      </c>
      <c r="C29" s="230">
        <v>1059</v>
      </c>
    </row>
    <row r="30" customHeight="1" spans="1:3">
      <c r="A30" s="46">
        <v>50602</v>
      </c>
      <c r="B30" s="229" t="s">
        <v>1265</v>
      </c>
      <c r="C30" s="230">
        <v>957</v>
      </c>
    </row>
    <row r="31" customHeight="1" spans="1:3">
      <c r="A31" s="226">
        <v>507</v>
      </c>
      <c r="B31" s="227" t="s">
        <v>1266</v>
      </c>
      <c r="C31" s="228">
        <f>SUM(C32:C34)</f>
        <v>2762</v>
      </c>
    </row>
    <row r="32" customHeight="1" spans="1:3">
      <c r="A32" s="46">
        <v>50701</v>
      </c>
      <c r="B32" s="229" t="s">
        <v>1267</v>
      </c>
      <c r="C32" s="230"/>
    </row>
    <row r="33" customHeight="1" spans="1:3">
      <c r="A33" s="46">
        <v>50702</v>
      </c>
      <c r="B33" s="229" t="s">
        <v>1268</v>
      </c>
      <c r="C33" s="230"/>
    </row>
    <row r="34" customHeight="1" spans="1:3">
      <c r="A34" s="46">
        <v>50799</v>
      </c>
      <c r="B34" s="229" t="s">
        <v>1269</v>
      </c>
      <c r="C34" s="230">
        <v>2762</v>
      </c>
    </row>
    <row r="35" customHeight="1" spans="1:3">
      <c r="A35" s="226">
        <v>508</v>
      </c>
      <c r="B35" s="227" t="s">
        <v>1270</v>
      </c>
      <c r="C35" s="228">
        <f>SUM(C36:C37)</f>
        <v>0</v>
      </c>
    </row>
    <row r="36" customHeight="1" spans="1:3">
      <c r="A36" s="46">
        <v>50801</v>
      </c>
      <c r="B36" s="229" t="s">
        <v>1271</v>
      </c>
      <c r="C36" s="230"/>
    </row>
    <row r="37" customHeight="1" spans="1:3">
      <c r="A37" s="46">
        <v>50802</v>
      </c>
      <c r="B37" s="229" t="s">
        <v>1272</v>
      </c>
      <c r="C37" s="230"/>
    </row>
    <row r="38" customHeight="1" spans="1:3">
      <c r="A38" s="226">
        <v>509</v>
      </c>
      <c r="B38" s="227" t="s">
        <v>1273</v>
      </c>
      <c r="C38" s="228">
        <f>SUM(C39:C43)</f>
        <v>7875</v>
      </c>
    </row>
    <row r="39" customHeight="1" spans="1:3">
      <c r="A39" s="46">
        <v>50901</v>
      </c>
      <c r="B39" s="229" t="s">
        <v>1274</v>
      </c>
      <c r="C39" s="230">
        <v>2659</v>
      </c>
    </row>
    <row r="40" customHeight="1" spans="1:3">
      <c r="A40" s="46">
        <v>50902</v>
      </c>
      <c r="B40" s="229" t="s">
        <v>1275</v>
      </c>
      <c r="C40" s="230">
        <v>830</v>
      </c>
    </row>
    <row r="41" customHeight="1" spans="1:3">
      <c r="A41" s="46">
        <v>50903</v>
      </c>
      <c r="B41" s="229" t="s">
        <v>1276</v>
      </c>
      <c r="C41" s="230">
        <v>175</v>
      </c>
    </row>
    <row r="42" customHeight="1" spans="1:3">
      <c r="A42" s="46">
        <v>50905</v>
      </c>
      <c r="B42" s="229" t="s">
        <v>1277</v>
      </c>
      <c r="C42" s="230">
        <v>3886</v>
      </c>
    </row>
    <row r="43" customHeight="1" spans="1:3">
      <c r="A43" s="46">
        <v>50999</v>
      </c>
      <c r="B43" s="229" t="s">
        <v>1278</v>
      </c>
      <c r="C43" s="230">
        <v>325</v>
      </c>
    </row>
    <row r="44" customHeight="1" spans="1:3">
      <c r="A44" s="226">
        <v>510</v>
      </c>
      <c r="B44" s="227" t="s">
        <v>1279</v>
      </c>
      <c r="C44" s="228">
        <f>SUM(C45:C47)</f>
        <v>8418</v>
      </c>
    </row>
    <row r="45" customHeight="1" spans="1:3">
      <c r="A45" s="46">
        <v>51002</v>
      </c>
      <c r="B45" s="229" t="s">
        <v>1280</v>
      </c>
      <c r="C45" s="230">
        <v>7868</v>
      </c>
    </row>
    <row r="46" customHeight="1" spans="1:3">
      <c r="A46" s="46">
        <v>51003</v>
      </c>
      <c r="B46" s="229" t="s">
        <v>465</v>
      </c>
      <c r="C46" s="230"/>
    </row>
    <row r="47" customHeight="1" spans="1:3">
      <c r="A47" s="46">
        <v>51004</v>
      </c>
      <c r="B47" s="229" t="s">
        <v>1281</v>
      </c>
      <c r="C47" s="230">
        <v>550</v>
      </c>
    </row>
    <row r="48" customHeight="1" spans="1:3">
      <c r="A48" s="226">
        <v>511</v>
      </c>
      <c r="B48" s="227" t="s">
        <v>1282</v>
      </c>
      <c r="C48" s="228">
        <f>SUM(C49:C52)</f>
        <v>6238</v>
      </c>
    </row>
    <row r="49" customHeight="1" spans="1:3">
      <c r="A49" s="46">
        <v>51101</v>
      </c>
      <c r="B49" s="229" t="s">
        <v>1283</v>
      </c>
      <c r="C49" s="230">
        <v>6238</v>
      </c>
    </row>
    <row r="50" customHeight="1" spans="1:3">
      <c r="A50" s="46">
        <v>51102</v>
      </c>
      <c r="B50" s="229" t="s">
        <v>1284</v>
      </c>
      <c r="C50" s="230"/>
    </row>
    <row r="51" customHeight="1" spans="1:3">
      <c r="A51" s="46">
        <v>51103</v>
      </c>
      <c r="B51" s="229" t="s">
        <v>1285</v>
      </c>
      <c r="C51" s="230"/>
    </row>
    <row r="52" customHeight="1" spans="1:3">
      <c r="A52" s="46">
        <v>51104</v>
      </c>
      <c r="B52" s="229" t="s">
        <v>1286</v>
      </c>
      <c r="C52" s="230"/>
    </row>
    <row r="53" customHeight="1" spans="1:3">
      <c r="A53" s="226">
        <v>599</v>
      </c>
      <c r="B53" s="227" t="s">
        <v>1287</v>
      </c>
      <c r="C53" s="228">
        <f>SUM(C54:C57)</f>
        <v>1771</v>
      </c>
    </row>
    <row r="54" customHeight="1" spans="1:3">
      <c r="A54" s="46">
        <v>59906</v>
      </c>
      <c r="B54" s="229" t="s">
        <v>1288</v>
      </c>
      <c r="C54" s="230"/>
    </row>
    <row r="55" customHeight="1" spans="1:3">
      <c r="A55" s="46">
        <v>59907</v>
      </c>
      <c r="B55" s="229" t="s">
        <v>1289</v>
      </c>
      <c r="C55" s="230"/>
    </row>
    <row r="56" customHeight="1" spans="1:3">
      <c r="A56" s="46">
        <v>59908</v>
      </c>
      <c r="B56" s="229" t="s">
        <v>1290</v>
      </c>
      <c r="C56" s="230"/>
    </row>
    <row r="57" customHeight="1" spans="1:3">
      <c r="A57" s="46">
        <v>59999</v>
      </c>
      <c r="B57" s="229" t="s">
        <v>948</v>
      </c>
      <c r="C57" s="230">
        <v>1771</v>
      </c>
    </row>
  </sheetData>
  <autoFilter ref="A4:C57">
    <extLst/>
  </autoFilter>
  <mergeCells count="1">
    <mergeCell ref="A2:C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workbookViewId="0">
      <selection activeCell="A3" sqref="A3:B3"/>
    </sheetView>
  </sheetViews>
  <sheetFormatPr defaultColWidth="9" defaultRowHeight="15" outlineLevelCol="1"/>
  <cols>
    <col min="1" max="1" width="40.875" style="3" customWidth="1"/>
    <col min="2" max="2" width="42.75" style="205" customWidth="1"/>
    <col min="3" max="16384" width="9" style="3"/>
  </cols>
  <sheetData>
    <row r="1" spans="1:1">
      <c r="A1" s="4" t="s">
        <v>1291</v>
      </c>
    </row>
    <row r="2" ht="22.5" customHeight="1" spans="1:2">
      <c r="A2" s="206" t="s">
        <v>1292</v>
      </c>
      <c r="B2" s="206"/>
    </row>
    <row r="3" spans="1:2">
      <c r="A3" s="157" t="s">
        <v>1293</v>
      </c>
      <c r="B3" s="157"/>
    </row>
    <row r="4" spans="1:2">
      <c r="A4" s="207" t="s">
        <v>1139</v>
      </c>
      <c r="B4" s="207"/>
    </row>
    <row r="5" spans="1:2">
      <c r="A5" s="214" t="s">
        <v>1294</v>
      </c>
      <c r="B5" s="209" t="s">
        <v>1295</v>
      </c>
    </row>
    <row r="6" spans="1:2">
      <c r="A6" s="215" t="s">
        <v>1296</v>
      </c>
      <c r="B6" s="211"/>
    </row>
    <row r="7" spans="1:2">
      <c r="A7" s="216" t="s">
        <v>1297</v>
      </c>
      <c r="B7" s="211"/>
    </row>
    <row r="8" spans="1:2">
      <c r="A8" s="216" t="s">
        <v>1298</v>
      </c>
      <c r="B8" s="211"/>
    </row>
    <row r="9" spans="1:2">
      <c r="A9" s="216" t="s">
        <v>1299</v>
      </c>
      <c r="B9" s="211"/>
    </row>
    <row r="10" spans="1:2">
      <c r="A10" s="216" t="s">
        <v>1300</v>
      </c>
      <c r="B10" s="211"/>
    </row>
    <row r="11" spans="1:2">
      <c r="A11" s="216" t="s">
        <v>1301</v>
      </c>
      <c r="B11" s="211"/>
    </row>
    <row r="12" spans="1:2">
      <c r="A12" s="216" t="s">
        <v>1302</v>
      </c>
      <c r="B12" s="211"/>
    </row>
    <row r="13" spans="1:2">
      <c r="A13" s="216" t="s">
        <v>1303</v>
      </c>
      <c r="B13" s="211"/>
    </row>
    <row r="14" spans="1:2">
      <c r="A14" s="216" t="s">
        <v>1304</v>
      </c>
      <c r="B14" s="211"/>
    </row>
    <row r="15" spans="1:2">
      <c r="A15" s="216" t="s">
        <v>1305</v>
      </c>
      <c r="B15" s="211"/>
    </row>
    <row r="16" spans="1:2">
      <c r="A16" s="216" t="s">
        <v>1306</v>
      </c>
      <c r="B16" s="211"/>
    </row>
    <row r="17" spans="1:2">
      <c r="A17" s="216" t="s">
        <v>1307</v>
      </c>
      <c r="B17" s="211"/>
    </row>
    <row r="18" spans="1:2">
      <c r="A18" s="216" t="s">
        <v>1308</v>
      </c>
      <c r="B18" s="211"/>
    </row>
    <row r="19" spans="1:2">
      <c r="A19" s="216" t="s">
        <v>1309</v>
      </c>
      <c r="B19" s="211"/>
    </row>
    <row r="20" spans="1:2">
      <c r="A20" s="216" t="s">
        <v>1310</v>
      </c>
      <c r="B20" s="211"/>
    </row>
    <row r="21" spans="1:2">
      <c r="A21" s="217" t="s">
        <v>1311</v>
      </c>
      <c r="B21" s="211"/>
    </row>
    <row r="22" spans="1:2">
      <c r="A22" s="217" t="s">
        <v>1312</v>
      </c>
      <c r="B22" s="211"/>
    </row>
    <row r="23" spans="1:2">
      <c r="A23" s="216" t="s">
        <v>1313</v>
      </c>
      <c r="B23" s="211"/>
    </row>
    <row r="24" spans="1:2">
      <c r="A24" s="216" t="s">
        <v>1314</v>
      </c>
      <c r="B24" s="211"/>
    </row>
    <row r="25" spans="1:2">
      <c r="A25" s="216" t="s">
        <v>1315</v>
      </c>
      <c r="B25" s="211"/>
    </row>
    <row r="26" spans="1:2">
      <c r="A26" s="216" t="s">
        <v>1316</v>
      </c>
      <c r="B26" s="211"/>
    </row>
    <row r="27" spans="1:2">
      <c r="A27" s="216" t="s">
        <v>1317</v>
      </c>
      <c r="B27" s="211"/>
    </row>
    <row r="28" spans="1:2">
      <c r="A28" s="216" t="s">
        <v>1318</v>
      </c>
      <c r="B28" s="211"/>
    </row>
    <row r="29" spans="1:2">
      <c r="A29" s="216" t="s">
        <v>1319</v>
      </c>
      <c r="B29" s="211"/>
    </row>
    <row r="30" spans="1:2">
      <c r="A30" s="216" t="s">
        <v>1320</v>
      </c>
      <c r="B30" s="211"/>
    </row>
    <row r="31" spans="1:2">
      <c r="A31" s="216" t="s">
        <v>1321</v>
      </c>
      <c r="B31" s="211"/>
    </row>
    <row r="32" spans="1:2">
      <c r="A32" s="216" t="s">
        <v>1322</v>
      </c>
      <c r="B32" s="211"/>
    </row>
    <row r="33" spans="1:2">
      <c r="A33" s="218" t="s">
        <v>1323</v>
      </c>
      <c r="B33" s="211"/>
    </row>
    <row r="34" spans="1:2">
      <c r="A34" s="218" t="s">
        <v>1324</v>
      </c>
      <c r="B34" s="211"/>
    </row>
    <row r="35" spans="1:2">
      <c r="A35" s="218" t="s">
        <v>1325</v>
      </c>
      <c r="B35" s="211"/>
    </row>
    <row r="36" spans="1:2">
      <c r="A36" s="218" t="s">
        <v>1326</v>
      </c>
      <c r="B36" s="211"/>
    </row>
    <row r="37" spans="1:2">
      <c r="A37" s="218" t="s">
        <v>1327</v>
      </c>
      <c r="B37" s="211"/>
    </row>
    <row r="38" spans="1:2">
      <c r="A38" s="218" t="s">
        <v>1328</v>
      </c>
      <c r="B38" s="211"/>
    </row>
    <row r="39" spans="1:2">
      <c r="A39" s="218" t="s">
        <v>1329</v>
      </c>
      <c r="B39" s="211"/>
    </row>
    <row r="40" spans="1:2">
      <c r="A40" s="218" t="s">
        <v>1330</v>
      </c>
      <c r="B40" s="211"/>
    </row>
    <row r="41" spans="1:2">
      <c r="A41" s="218" t="s">
        <v>1331</v>
      </c>
      <c r="B41" s="211"/>
    </row>
    <row r="42" spans="1:2">
      <c r="A42" s="218" t="s">
        <v>1332</v>
      </c>
      <c r="B42" s="211"/>
    </row>
    <row r="43" spans="1:2">
      <c r="A43" s="218" t="s">
        <v>1333</v>
      </c>
      <c r="B43" s="211"/>
    </row>
    <row r="44" spans="1:2">
      <c r="A44" s="218" t="s">
        <v>1334</v>
      </c>
      <c r="B44" s="211"/>
    </row>
    <row r="45" spans="1:2">
      <c r="A45" s="218" t="s">
        <v>1335</v>
      </c>
      <c r="B45" s="211"/>
    </row>
    <row r="46" spans="1:2">
      <c r="A46" s="218" t="s">
        <v>1336</v>
      </c>
      <c r="B46" s="211"/>
    </row>
    <row r="47" spans="1:2">
      <c r="A47" s="218" t="s">
        <v>1337</v>
      </c>
      <c r="B47" s="211"/>
    </row>
    <row r="48" spans="1:2">
      <c r="A48" s="218" t="s">
        <v>1338</v>
      </c>
      <c r="B48" s="211"/>
    </row>
    <row r="49" spans="1:2">
      <c r="A49" s="218" t="s">
        <v>1339</v>
      </c>
      <c r="B49" s="211"/>
    </row>
    <row r="50" spans="1:2">
      <c r="A50" s="218" t="s">
        <v>1340</v>
      </c>
      <c r="B50" s="211"/>
    </row>
    <row r="51" spans="1:2">
      <c r="A51" s="218" t="s">
        <v>1287</v>
      </c>
      <c r="B51" s="211"/>
    </row>
    <row r="52" spans="1:2">
      <c r="A52" s="219" t="s">
        <v>1341</v>
      </c>
      <c r="B52" s="211"/>
    </row>
    <row r="53" spans="1:2">
      <c r="A53" s="219" t="s">
        <v>1342</v>
      </c>
      <c r="B53" s="211"/>
    </row>
    <row r="54" spans="1:2">
      <c r="A54" s="219" t="s">
        <v>66</v>
      </c>
      <c r="B54" s="211"/>
    </row>
  </sheetData>
  <mergeCells count="3">
    <mergeCell ref="A2:B2"/>
    <mergeCell ref="A3:B3"/>
    <mergeCell ref="A4:B4"/>
  </mergeCells>
  <printOptions horizontalCentered="1"/>
  <pageMargins left="0.747916666666667" right="0.747916666666667" top="0.786805555555556" bottom="0.708333333333333"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目录</vt:lpstr>
      <vt:lpstr>表1一般公共预算收入表</vt:lpstr>
      <vt:lpstr>表2一般公共预算支出表</vt:lpstr>
      <vt:lpstr>表3一般公共预算本级支出表</vt:lpstr>
      <vt:lpstr>表4.一般公共预算本级财力基本支出表</vt:lpstr>
      <vt:lpstr>表5一般公共预算收支平衡表</vt:lpstr>
      <vt:lpstr>表6一般公共预算支出明细表(功能科目）</vt:lpstr>
      <vt:lpstr>表7一般公共预算基本支出经济分类情况表（经济科目）</vt:lpstr>
      <vt:lpstr>表8.一般公共预算税收返还和转移支付预算分项目表 </vt:lpstr>
      <vt:lpstr>表9.一般公共预算税收返还和转移支付预算分地区表 </vt:lpstr>
      <vt:lpstr>表10、政府一般债券限额和余额情况表.</vt:lpstr>
      <vt:lpstr>表11.政府性基金预算收入表</vt:lpstr>
      <vt:lpstr>表12.政府性基金预算支出表</vt:lpstr>
      <vt:lpstr>表13.政府性基金预算本级支出表</vt:lpstr>
      <vt:lpstr>表14.政府性基金转移支付预算项目表</vt:lpstr>
      <vt:lpstr>表15.政府性基金转移支付预算分地区表</vt:lpstr>
      <vt:lpstr>表16.政府专项债券限额和余额情况表</vt:lpstr>
      <vt:lpstr>表17.国有资本经营预算收入表</vt:lpstr>
      <vt:lpstr>表18.国有资本经营预算支出表</vt:lpstr>
      <vt:lpstr>表19.社会保险基金收入预算表</vt:lpstr>
      <vt:lpstr>表20.社会保险基金支出预算表</vt:lpstr>
      <vt:lpstr>表21.地方债务限额余额情况表</vt:lpstr>
      <vt:lpstr>表22.地方政府债券发行、还本付息情况表</vt:lpstr>
      <vt:lpstr>表23.新增债券资金使用安排情况表</vt:lpstr>
      <vt:lpstr>表24.地方政府债券还本付息预算表</vt:lpstr>
      <vt:lpstr>表25.“三公”经费预算表</vt:lpstr>
      <vt:lpstr>表26.预算绩效管理工作要点</vt:lpstr>
      <vt:lpstr>表27.2022年云溪区财政衔接推进乡村振兴资金网站公示一览表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WPS_1462794087</cp:lastModifiedBy>
  <cp:revision>1</cp:revision>
  <dcterms:created xsi:type="dcterms:W3CDTF">2006-02-13T05:15:00Z</dcterms:created>
  <cp:lastPrinted>2020-04-23T08:48:00Z</cp:lastPrinted>
  <dcterms:modified xsi:type="dcterms:W3CDTF">2023-09-26T08:54:52Z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C0B4D0E7607E4BE381EC36C8A16ECC17</vt:lpwstr>
  </property>
  <property fmtid="{D5CDD505-2E9C-101B-9397-08002B2CF9AE}" pid="4" name="KSOReadingLayout">
    <vt:bool>true</vt:bool>
  </property>
</Properties>
</file>