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84" firstSheet="20" activeTab="22"/>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 sheetId="62" r:id="rId27"/>
    <sheet name="铁路沿线安全环境隐患整治专项项目支出预算绩效目标申报表" sheetId="63" r:id="rId28"/>
    <sheet name="四类人群免费乘车补贴项目支出预算绩效目标申报表 " sheetId="64" r:id="rId29"/>
    <sheet name="城乡公交低票价及四类人员优免补贴项目支出预算绩效目标申报" sheetId="65" r:id="rId30"/>
    <sheet name="农村公路养护经费项目支出预算绩效目标申报表 " sheetId="67" r:id="rId31"/>
    <sheet name="打击非法运营、执法服装经费、治超项目支出预算绩效目标申报表" sheetId="68" r:id="rId32"/>
    <sheet name="项目支出预算绩效目标申报表" sheetId="53" r:id="rId33"/>
  </sheets>
  <definedNames>
    <definedName name="_xlnm._FilterDatabase" localSheetId="4" hidden="1">一般公共预算支出情况表!$A$8:$Y$110</definedName>
    <definedName name="_xlnm._FilterDatabase" localSheetId="23" hidden="1">'一般公共预算拨款--经费拨款预算表(按政府预算经济分类)'!$A$7:$AA$110</definedName>
    <definedName name="_xlnm._FilterDatabase" localSheetId="17" hidden="1">'一般公共预算基本支出情况表—工资福利支出(政府预算)'!$A$6:$M$6</definedName>
    <definedName name="_xlnm._FilterDatabase" localSheetId="2" hidden="1">支出总体情况表!$A$8:$AY$110</definedName>
    <definedName name="_xlnm.Print_Area" localSheetId="26">'部门（单位）整体支出预算绩效目标申报表 '!$A$2:$H$32</definedName>
    <definedName name="_xlnm.Print_Area" localSheetId="29">城乡公交低票价及四类人员优免补贴项目支出预算绩效目标申报!$A$2:$M$49</definedName>
    <definedName name="_xlnm.Print_Area" localSheetId="31">打击非法运营、执法服装经费、治超项目支出预算绩效目标申报表!$A$2:$M$50</definedName>
    <definedName name="_xlnm.Print_Area" localSheetId="13">非税收入计划表!$A$1:$U$8</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30">'农村公路养护经费项目支出预算绩效目标申报表 '!$A$2:$M$53</definedName>
    <definedName name="_xlnm.Print_Area" localSheetId="21">'上年结转支出预算表(政府预算)'!$A$1:$P$7</definedName>
    <definedName name="_xlnm.Print_Area" localSheetId="1">收入总体情况表!$A$1:$N$14</definedName>
    <definedName name="_xlnm.Print_Area" localSheetId="28">'四类人群免费乘车补贴项目支出预算绩效目标申报表 '!$A$2:$M$44</definedName>
    <definedName name="_xlnm.Print_Area" localSheetId="27">铁路沿线安全环境隐患整治专项项目支出预算绩效目标申报表!$A$2:$M$44</definedName>
    <definedName name="_xlnm.Print_Area" localSheetId="32">项目支出预算绩效目标申报表!$A$2:$M$45</definedName>
    <definedName name="_xlnm.Print_Area" localSheetId="23">'一般公共预算拨款--经费拨款预算表(按政府预算经济分类)'!$A$1:$P$7</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Area" localSheetId="16">'支出总体情况表(政府预算)'!$A$1:$S$7</definedName>
    <definedName name="_xlnm.Print_Titles" localSheetId="26">'部门（单位）整体支出预算绩效目标申报表 '!$2:$4</definedName>
    <definedName name="_xlnm.Print_Titles" localSheetId="3">财政拨款收支总表!$3:$8</definedName>
    <definedName name="_xlnm.Print_Titles" localSheetId="29">城乡公交低票价及四类人员优免补贴项目支出预算绩效目标申报!$2:$4</definedName>
    <definedName name="_xlnm.Print_Titles" localSheetId="31">打击非法运营、执法服装经费、治超项目支出预算绩效目标申报表!$2:$4</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30">'农村公路养护经费项目支出预算绩效目标申报表 '!$2:$4</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8">'四类人群免费乘车补贴项目支出预算绩效目标申报表 '!$2:$4</definedName>
    <definedName name="_xlnm.Print_Titles" localSheetId="27">铁路沿线安全环境隐患整治专项项目支出预算绩效目标申报表!$2:$4</definedName>
    <definedName name="_xlnm.Print_Titles" localSheetId="32">项目支出预算绩效目标申报表!$2:$4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<sst xmlns="http://schemas.openxmlformats.org/spreadsheetml/2006/main" count="4186" uniqueCount="816">
  <si>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</si>
  <si>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</si>
  <si>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</si>
  <si>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</si>
  <si>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</si>
  <si>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</si>
  <si>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</si>
  <si>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</si>
  <si>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</si>
  <si>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</si>
  <si>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</si>
  <si>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</si>
  <si>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</si>
  <si>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</si>
  <si>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</si>
  <si>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</si>
  <si>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</si>
  <si>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</si>
  <si>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</si>
  <si>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</si>
  <si>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</si>
  <si>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</si>
  <si>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</si>
  <si>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</si>
  <si>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</si>
  <si>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</si>
  <si>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</si>
  <si>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</si>
  <si>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</si>
  <si>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</si>
  <si>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</si>
  <si>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</si>
  <si>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</si>
  <si>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</si>
  <si>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</si>
  <si>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</si>
  <si>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</si>
  <si>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</si>
  <si>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</si>
  <si>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</si>
  <si>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</si>
  <si>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</si>
  <si>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</si>
  <si>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</si>
  <si>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</si>
  <si>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</si>
  <si>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</si>
  <si>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</si>
  <si>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</si>
  <si>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</si>
  <si>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</si>
  <si>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</si>
  <si>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</si>
  <si>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</si>
  <si>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</si>
  <si>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</si>
  <si>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</si>
  <si>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</si>
  <si>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</si>
  <si>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</si>
  <si>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</si>
  <si>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</si>
  <si>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</si>
  <si>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</si>
  <si>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</si>
  <si>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</si>
  <si>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</si>
  <si>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</si>
  <si>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</si>
  <si>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</si>
  <si>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</si>
  <si>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</si>
  <si>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</si>
  <si>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</si>
  <si>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</si>
  <si>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</si>
  <si>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</si>
  <si>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</si>
  <si>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</si>
  <si>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</si>
  <si>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</si>
  <si>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</si>
  <si>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</si>
  <si>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</si>
  <si>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</si>
  <si>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</si>
  <si>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</si>
  <si>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</si>
  <si>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</si>
  <si>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</si>
  <si>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</si>
  <si>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</si>
  <si>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</si>
  <si>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</si>
  <si>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</si>
  <si>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</si>
  <si>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</si>
  <si>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</si>
  <si>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</si>
  <si>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</si>
  <si>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</si>
  <si>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</si>
  <si>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</si>
  <si>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</si>
  <si>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汨罗交通运输局</t>
  </si>
  <si>
    <t xml:space="preserve">  汨罗市交通运输局本级</t>
  </si>
  <si>
    <t xml:space="preserve">  汨罗市道路运输服务中心</t>
  </si>
  <si>
    <t xml:space="preserve">  汨罗市农村公路养护中心</t>
  </si>
  <si>
    <t xml:space="preserve">  汨罗市交通运输综合行政执法大队</t>
  </si>
  <si>
    <t xml:space="preserve">  汨罗市水运事务中心</t>
  </si>
  <si>
    <t xml:space="preserve">  京广高铁东站管理服务中心</t>
  </si>
  <si>
    <t>预算03表</t>
  </si>
  <si>
    <t>支出总体情况表</t>
  </si>
  <si>
    <t>功能科目</t>
  </si>
  <si>
    <t>单位名称(功能科目名称)</t>
  </si>
  <si>
    <t>总  计</t>
  </si>
  <si>
    <t>公共财政拨款合计</t>
  </si>
  <si>
    <t>405</t>
  </si>
  <si>
    <t>汨罗市交通运输局</t>
  </si>
  <si>
    <t xml:space="preserve">  405001</t>
  </si>
  <si>
    <t xml:space="preserve"> 汨罗市交通运输局本级</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</si>
  <si>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</si>
  <si>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</si>
  <si>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</si>
  <si>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</si>
  <si>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</si>
  <si>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</si>
  <si>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</si>
  <si>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</si>
  <si>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</si>
  <si>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</si>
  <si>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</si>
  <si>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卫生健康支出</t>
  </si>
  <si>
    <t xml:space="preserve">  21011</t>
  </si>
  <si>
    <t xml:space="preserve">    行政事业单位医疗</t>
  </si>
  <si>
    <t xml:space="preserve">    2101101</t>
  </si>
  <si>
    <t xml:space="preserve">       行政单位医疗</t>
  </si>
  <si>
    <t>交通运行</t>
  </si>
  <si>
    <t xml:space="preserve">  21401</t>
  </si>
  <si>
    <t xml:space="preserve">  公路水路运输</t>
  </si>
  <si>
    <t xml:space="preserve">    2140101</t>
  </si>
  <si>
    <t xml:space="preserve">     行政运行</t>
  </si>
  <si>
    <t xml:space="preserve">    2140114</t>
  </si>
  <si>
    <t xml:space="preserve">     公路和运输技术标准化建设</t>
  </si>
  <si>
    <t>住房保障支出</t>
  </si>
  <si>
    <t xml:space="preserve">  22102</t>
  </si>
  <si>
    <t xml:space="preserve">   住房改革支出</t>
  </si>
  <si>
    <t xml:space="preserve">    2210201</t>
  </si>
  <si>
    <t xml:space="preserve">    住房公积金</t>
  </si>
  <si>
    <t xml:space="preserve">  405004</t>
  </si>
  <si>
    <t>201</t>
  </si>
  <si>
    <t>一般公共服务支出</t>
  </si>
  <si>
    <t xml:space="preserve">  20101</t>
  </si>
  <si>
    <t xml:space="preserve">  人大事务</t>
  </si>
  <si>
    <t xml:space="preserve">    2010101</t>
  </si>
  <si>
    <t xml:space="preserve">    行政运行</t>
  </si>
  <si>
    <t>208</t>
  </si>
  <si>
    <t xml:space="preserve">  行政事业单位养老支出</t>
  </si>
  <si>
    <t xml:space="preserve">  其他社会保障和就业支出</t>
  </si>
  <si>
    <t xml:space="preserve">    其他社会保障和就业支出</t>
  </si>
  <si>
    <t>210</t>
  </si>
  <si>
    <t xml:space="preserve">  行政事业单位医疗</t>
  </si>
  <si>
    <t xml:space="preserve">    2011102</t>
  </si>
  <si>
    <t xml:space="preserve">    事业单位医疗</t>
  </si>
  <si>
    <t>221</t>
  </si>
  <si>
    <t xml:space="preserve">  住房改革支出</t>
  </si>
  <si>
    <t xml:space="preserve">  405005</t>
  </si>
  <si>
    <t xml:space="preserve">    2101102</t>
  </si>
  <si>
    <t>212</t>
  </si>
  <si>
    <t>城乡社区支出</t>
  </si>
  <si>
    <t xml:space="preserve">  21201</t>
  </si>
  <si>
    <t xml:space="preserve">  城乡社区管理事务</t>
  </si>
  <si>
    <t xml:space="preserve">    2120101</t>
  </si>
  <si>
    <t xml:space="preserve">    2120102</t>
  </si>
  <si>
    <t xml:space="preserve">    一般行政管理事务</t>
  </si>
  <si>
    <t xml:space="preserve">  405007</t>
  </si>
  <si>
    <t>交通运输支出</t>
  </si>
  <si>
    <t xml:space="preserve">  405009</t>
  </si>
  <si>
    <t xml:space="preserve">   人大事务</t>
  </si>
  <si>
    <t xml:space="preserve">      行政运行</t>
  </si>
  <si>
    <t xml:space="preserve">     机关事业单位基本养老保险缴费支出</t>
  </si>
  <si>
    <t xml:space="preserve">     机关事业单位职业年金缴费支出</t>
  </si>
  <si>
    <t xml:space="preserve">      其他社会保障和就业支出</t>
  </si>
  <si>
    <t xml:space="preserve">  405012</t>
  </si>
  <si>
    <t xml:space="preserve">  京广高铁汨罗东站管理服务中心</t>
  </si>
  <si>
    <t xml:space="preserve">  交通运行</t>
  </si>
  <si>
    <t xml:space="preserve">    公路水路运输</t>
  </si>
  <si>
    <t xml:space="preserve">    2140102</t>
  </si>
  <si>
    <t xml:space="preserve">      一般行政管理事务</t>
  </si>
  <si>
    <t>预算04表</t>
  </si>
  <si>
    <t>财政拨款收支总表</t>
  </si>
  <si>
    <t>单位名称：汨罗市交通运输局</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</si>
  <si>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</si>
  <si>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</si>
  <si>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</si>
  <si>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</si>
  <si>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</si>
  <si>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</si>
  <si>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</si>
  <si>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</si>
  <si>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</si>
  <si>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</si>
  <si>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</si>
  <si>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</si>
  <si>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</si>
  <si>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</si>
  <si>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</si>
  <si>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</si>
  <si>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</si>
  <si>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</si>
  <si>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</si>
  <si>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</si>
  <si>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</si>
  <si>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</si>
  <si>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</si>
  <si>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</si>
  <si>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</si>
  <si>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</si>
  <si>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</si>
  <si>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</si>
  <si>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</si>
  <si>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</si>
  <si>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</si>
  <si>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</si>
  <si>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</si>
  <si>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</si>
  <si>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</si>
  <si>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</si>
  <si>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</si>
  <si>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</si>
  <si>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</si>
  <si>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</si>
  <si>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</si>
  <si>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</si>
  <si>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</si>
  <si>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</si>
  <si>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</si>
  <si>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</si>
  <si>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</si>
  <si>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</si>
  <si>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</si>
  <si>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</si>
  <si>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</si>
  <si>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</si>
  <si>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</si>
  <si>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</si>
  <si>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</si>
  <si>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</si>
  <si>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</si>
  <si>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</si>
  <si>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</si>
  <si>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</si>
  <si>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</si>
  <si>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</si>
  <si>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</si>
  <si>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</si>
  <si>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</si>
  <si>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</si>
  <si>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</si>
  <si>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</si>
  <si>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</si>
  <si>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</si>
  <si>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</si>
  <si>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</si>
  <si>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</si>
  <si>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</si>
  <si>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</si>
  <si>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</si>
  <si>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</si>
  <si>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</si>
  <si>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</si>
  <si>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</si>
  <si>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</si>
  <si>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</si>
  <si>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</si>
  <si>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</si>
  <si>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</si>
  <si>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</si>
  <si>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</si>
  <si>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</si>
  <si>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</si>
  <si>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0</t>
  </si>
  <si>
    <t xml:space="preserve">    交通运输支出</t>
  </si>
  <si>
    <t xml:space="preserve">      公路水路运输</t>
  </si>
  <si>
    <t xml:space="preserve">        行政运行</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</si>
  <si>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</si>
  <si>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</si>
  <si>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</si>
  <si>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</si>
  <si>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</si>
  <si>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</si>
  <si>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</si>
  <si>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</si>
  <si>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</si>
  <si>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</si>
  <si>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</si>
  <si>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</si>
  <si>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</si>
  <si>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214</t>
  </si>
  <si>
    <t xml:space="preserve">   交通运输</t>
  </si>
  <si>
    <t xml:space="preserve">       21401</t>
  </si>
  <si>
    <t xml:space="preserve">     公路水路运输</t>
  </si>
  <si>
    <t xml:space="preserve">        2140101</t>
  </si>
  <si>
    <t xml:space="preserve">         行政运行</t>
  </si>
  <si>
    <t>预算10表</t>
  </si>
  <si>
    <t>项目支出预算总表</t>
  </si>
  <si>
    <t>功能科目名称</t>
  </si>
  <si>
    <t>项目名称</t>
  </si>
  <si>
    <t>附属单位上缴收入</t>
  </si>
  <si>
    <t xml:space="preserve">    21401</t>
  </si>
  <si>
    <t xml:space="preserve">       2140101</t>
  </si>
  <si>
    <t>公交巡查经费</t>
  </si>
  <si>
    <t>武装战备专项经费</t>
  </si>
  <si>
    <t>渡口签单发航及视频监控经费</t>
  </si>
  <si>
    <t>质监专项经费</t>
  </si>
  <si>
    <t>常规交通安全经费</t>
  </si>
  <si>
    <t>春运专项经费</t>
  </si>
  <si>
    <t xml:space="preserve">       2140114</t>
  </si>
  <si>
    <t xml:space="preserve">    公路和运输技术标准化建设</t>
  </si>
  <si>
    <t>四类人群免费乘车补贴（公汽公司）</t>
  </si>
  <si>
    <t>城乡公交低票价及四类人员优免补贴（客运公司）</t>
  </si>
  <si>
    <t xml:space="preserve">   21402</t>
  </si>
  <si>
    <t xml:space="preserve">  铁路运输</t>
  </si>
  <si>
    <t xml:space="preserve">    2140206</t>
  </si>
  <si>
    <t xml:space="preserve">    铁路安全</t>
  </si>
  <si>
    <t>铁路沿线安全环境隐患整治专项</t>
  </si>
  <si>
    <t>其他支出（农村公路养护）</t>
  </si>
  <si>
    <t>214</t>
  </si>
  <si>
    <t>农村公路养护经费</t>
  </si>
  <si>
    <t>治超专项经费</t>
  </si>
  <si>
    <t>执法服装经费</t>
  </si>
  <si>
    <t>顽瘴痼疾整治经费</t>
  </si>
  <si>
    <t>打击非法营运</t>
  </si>
  <si>
    <t xml:space="preserve">  行政运行</t>
  </si>
  <si>
    <t>公务船运营及交通运行</t>
  </si>
  <si>
    <t>京广高铁东站设施配套、综合管理费</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</si>
  <si>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</si>
  <si>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</si>
  <si>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</si>
  <si>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</si>
  <si>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</si>
  <si>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</si>
  <si>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</si>
  <si>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</si>
  <si>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</si>
  <si>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</si>
  <si>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</si>
  <si>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填报单位：汨罗市交通运输局</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</si>
  <si>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</si>
  <si>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</si>
  <si>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</si>
  <si>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</si>
  <si>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</si>
  <si>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</si>
  <si>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</si>
  <si>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</si>
  <si>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</si>
  <si>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</si>
  <si>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</si>
  <si>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</si>
  <si>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</si>
  <si>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</si>
  <si>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</si>
  <si>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</si>
  <si>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</si>
  <si>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</si>
  <si>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</si>
  <si>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</si>
  <si>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</si>
  <si>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</si>
  <si>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</si>
  <si>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</si>
  <si>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</si>
  <si>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</si>
  <si>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</si>
  <si>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治超治限专项</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</si>
  <si>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</si>
  <si>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</si>
  <si>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</si>
  <si>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</si>
  <si>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</si>
  <si>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</si>
  <si>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</si>
  <si>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</si>
  <si>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</si>
  <si>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</si>
  <si>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</si>
  <si>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</si>
  <si>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1</t>
  </si>
  <si>
    <t>2</t>
  </si>
  <si>
    <t xml:space="preserve">    405001</t>
  </si>
  <si>
    <t xml:space="preserve">    汨罗市交通运输局本级</t>
  </si>
  <si>
    <t>纸制文具及办公用品</t>
  </si>
  <si>
    <t>办公用品</t>
  </si>
  <si>
    <t>3</t>
  </si>
  <si>
    <t>台式计算机</t>
  </si>
  <si>
    <t>固定资产</t>
  </si>
  <si>
    <t>4</t>
  </si>
  <si>
    <t>其他服务</t>
  </si>
  <si>
    <t>其他</t>
  </si>
  <si>
    <t>5</t>
  </si>
  <si>
    <t>台、桌类</t>
  </si>
  <si>
    <t>6</t>
  </si>
  <si>
    <t>信息技术咨询服务</t>
  </si>
  <si>
    <t>7</t>
  </si>
  <si>
    <t>其他印刷品</t>
  </si>
  <si>
    <t>8</t>
  </si>
  <si>
    <t>打印设备</t>
  </si>
  <si>
    <t>9</t>
  </si>
  <si>
    <t>空调机组</t>
  </si>
  <si>
    <t>10</t>
  </si>
  <si>
    <t>轿车</t>
  </si>
  <si>
    <t>11</t>
  </si>
  <si>
    <t>硒鼓、粉盒</t>
  </si>
  <si>
    <t>12</t>
  </si>
  <si>
    <t>喷墨打印机</t>
  </si>
  <si>
    <t>13</t>
  </si>
  <si>
    <t>其他办公设备</t>
  </si>
  <si>
    <t>14</t>
  </si>
  <si>
    <t>广告服务</t>
  </si>
  <si>
    <t>15</t>
  </si>
  <si>
    <t>POS 机</t>
  </si>
  <si>
    <t>16</t>
  </si>
  <si>
    <t>卫生用纸制品</t>
  </si>
  <si>
    <t>17</t>
  </si>
  <si>
    <t>椅凳类</t>
  </si>
  <si>
    <t>18</t>
  </si>
  <si>
    <t>激光打印机</t>
  </si>
  <si>
    <t>19</t>
  </si>
  <si>
    <t>公共汽车</t>
  </si>
  <si>
    <t>20</t>
  </si>
  <si>
    <t>维修和保养服务</t>
  </si>
  <si>
    <t>21</t>
  </si>
  <si>
    <t>沙发类</t>
  </si>
  <si>
    <t>22</t>
  </si>
  <si>
    <t>笔</t>
  </si>
  <si>
    <t xml:space="preserve">    405004</t>
  </si>
  <si>
    <t xml:space="preserve">    汨罗市道路运输服务中心</t>
  </si>
  <si>
    <t>文具</t>
  </si>
  <si>
    <t>盒</t>
  </si>
  <si>
    <t>本册</t>
  </si>
  <si>
    <t>本</t>
  </si>
  <si>
    <t>广告宣传</t>
  </si>
  <si>
    <t>印刷服务</t>
  </si>
  <si>
    <t>张</t>
  </si>
  <si>
    <t>办公家具</t>
  </si>
  <si>
    <t>金属质柜类</t>
  </si>
  <si>
    <t>个</t>
  </si>
  <si>
    <t>色带</t>
  </si>
  <si>
    <t>复印纸</t>
  </si>
  <si>
    <t>件</t>
  </si>
  <si>
    <t>办公设备</t>
  </si>
  <si>
    <t>针式打印机</t>
  </si>
  <si>
    <t>台</t>
  </si>
  <si>
    <t>信封</t>
  </si>
  <si>
    <t>只</t>
  </si>
  <si>
    <t>支</t>
  </si>
  <si>
    <t>木制台、桌类</t>
  </si>
  <si>
    <t>其他沙发类</t>
  </si>
  <si>
    <t>套</t>
  </si>
  <si>
    <t>幅</t>
  </si>
  <si>
    <t>其他椅凳类</t>
  </si>
  <si>
    <t>信纸</t>
  </si>
  <si>
    <t>办公消耗用品及类似物品</t>
  </si>
  <si>
    <t>2022年</t>
  </si>
  <si>
    <t>次</t>
  </si>
  <si>
    <t>公车维修</t>
  </si>
  <si>
    <t>其他车辆维修和保养服务</t>
  </si>
  <si>
    <t>公路养护</t>
  </si>
  <si>
    <t>公路管理与养护</t>
  </si>
  <si>
    <t>公里</t>
  </si>
  <si>
    <t>维修费</t>
  </si>
  <si>
    <t>计算机设备维修和保养服务</t>
  </si>
  <si>
    <t>生物能发电电能</t>
  </si>
  <si>
    <t>度</t>
  </si>
  <si>
    <t>生活饮用水</t>
  </si>
  <si>
    <t>吨</t>
  </si>
  <si>
    <t>电脑</t>
  </si>
  <si>
    <t>货物</t>
  </si>
  <si>
    <t>行政运行</t>
  </si>
  <si>
    <r>
      <rPr>
        <sz val="10"/>
        <rFont val="宋体"/>
        <charset val="134"/>
      </rPr>
      <t>4</t>
    </r>
    <r>
      <rPr>
        <sz val="10"/>
        <rFont val="宋体"/>
        <charset val="134"/>
      </rPr>
      <t>05009</t>
    </r>
  </si>
  <si>
    <t>汨罗市水运事务中心</t>
  </si>
  <si>
    <r>
      <rPr>
        <sz val="10"/>
        <rFont val="宋体"/>
        <charset val="134"/>
      </rPr>
      <t xml:space="preserve">    </t>
    </r>
    <r>
      <rPr>
        <sz val="10"/>
        <rFont val="宋体"/>
        <charset val="134"/>
      </rPr>
      <t>4</t>
    </r>
    <r>
      <rPr>
        <sz val="10"/>
        <rFont val="宋体"/>
        <charset val="134"/>
      </rPr>
      <t>05009</t>
    </r>
  </si>
  <si>
    <t>包</t>
  </si>
  <si>
    <t>喷墨盒</t>
  </si>
  <si>
    <t>文印服务</t>
  </si>
  <si>
    <t xml:space="preserve">    405012</t>
  </si>
  <si>
    <t xml:space="preserve">    京广高铁汨罗东站管理服务中心</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</si>
  <si>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</si>
  <si>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</si>
  <si>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</si>
  <si>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</si>
  <si>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</si>
  <si>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</si>
  <si>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</si>
  <si>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</si>
  <si>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</si>
  <si>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</si>
  <si>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</si>
  <si>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</si>
  <si>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</si>
  <si>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</si>
  <si>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</si>
  <si>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</si>
  <si>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</si>
  <si>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</si>
  <si>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</si>
  <si>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</si>
  <si>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</si>
  <si>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</si>
  <si>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 xml:space="preserve">   交通运行</t>
  </si>
  <si>
    <t xml:space="preserve">      21401</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</si>
  <si>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</si>
  <si>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</si>
  <si>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</si>
  <si>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</si>
  <si>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</si>
  <si>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</si>
  <si>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</si>
  <si>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</si>
  <si>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</si>
  <si>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</si>
  <si>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</si>
  <si>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</si>
  <si>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预算24表</t>
  </si>
  <si>
    <t>一般公共预算拨款--经费拨款预算表(按政府预算经济分类)</t>
  </si>
  <si>
    <t xml:space="preserve">    2011101</t>
  </si>
  <si>
    <t xml:space="preserve">    行政单位医疗</t>
  </si>
  <si>
    <t xml:space="preserve">      行政单位医疗</t>
  </si>
  <si>
    <t xml:space="preserve">     一般行政管理事务</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</si>
  <si>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</si>
  <si>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</si>
  <si>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</si>
  <si>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</si>
  <si>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</si>
  <si>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</si>
  <si>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</si>
  <si>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填报单位（盖章）：汨罗市交通运输局</t>
  </si>
  <si>
    <t>单位负责人：李德君</t>
  </si>
  <si>
    <t>部门基本信息</t>
  </si>
  <si>
    <t>预算单位</t>
  </si>
  <si>
    <t>绩效管理
联络员</t>
  </si>
  <si>
    <t>张肖</t>
  </si>
  <si>
    <t xml:space="preserve"> 联系电话</t>
  </si>
  <si>
    <t>0730-5256330</t>
  </si>
  <si>
    <t>人员编制数</t>
  </si>
  <si>
    <t>269</t>
  </si>
  <si>
    <t xml:space="preserve"> 实有人数</t>
  </si>
  <si>
    <t>298</t>
  </si>
  <si>
    <t>部门职能
职责概述</t>
  </si>
  <si>
    <r>
      <rPr>
        <sz val="12"/>
        <rFont val="仿宋_GB2312"/>
        <charset val="134"/>
      </rPr>
      <t xml:space="preserve">（一）承担涉及综合运输体系的规划协调工作，合同有关部门组织编制全市综合运输体系规划，指导交通运输枢纽规划和管理。                                                                                                                                                    （二）组织拟订并监督全市道路、水路等行业发展规划、政策和标准。参与拟订物流业发展战略和规划，拟定有关政策并监督实施。负责交通运输执法检查和监督，负责农村公路路政管理，保护公路产权；协同有关部门规划公路沿线开发区和各种建筑设施。指导全市公路、水路行业有关体制改革工作。负责综合协调有关邮政的重大问题。                                                                            （三）承担道路、水路运输市场监管职责。负责全市道路（水路）客货运输、机动车维修、船舶修造、驾驶培训、客（货）码头等行业管理工作。组织制定报批全市道路、水路运输有关政策和运营规范监督实施。指导全市城乡客运及有关设施规划和管理工作，负责城市公共交通运输管理工作。                                                                                 （四）承担水上交通安全监管责任。负责全市港口、航道及航道设施的建设、维护、管理，负责水上交通管制、港航监督、船舶检验（不含渔船）、水上安全管理，负责船员管理有关工作，实施港航设施建设使用岸线和通航水域内各种建筑设施建设的行业管理。                                                                                                                                             （五）指导全市公路、水路行业安全生产和应急管理工作和系统内部社会治安综合治理工作。按规定组织协调全市重点物资和紧急客货运输，按权限负责全市地方公路路网运行监测和协调，负责全市国防交通战备工作。  </t>
    </r>
    <r>
      <rPr>
        <sz val="12"/>
        <rFont val="宋体"/>
        <charset val="134"/>
      </rPr>
      <t xml:space="preserve">             （六）负责提出全市公路、水路固定资产投资方向和规模及市级财政性资金安排建议，按市政府规定权限审批、核准全市规划内和年度计划规模内固定资产投资项目，负责公路桥梁、渡口、隧道的行业管理，提出有关财政、土地、价格等政策建议。                                                                                                                                                                                                               （七）承担公路、水路建设市场监管责任。拟定报批全市公路、水路工程建设相关政策、制度和技术标准并监督实施。按权限组织实施国家、省、市、县的公路、水路交通工程建设，负责公路、水路交通建设工程造价控制和工程质量、安全生产的监督管理。指导交通运输基础设施管理和维护，承担有关重要设施的管理和维护，负责交通建设资金的筹集、拨付和监管。 
（八）负责全市交通运输行业科技工作。指导全市交通运输信息化建设，监测分析运行情况，开展相关统计工作，发布有关信息。指导公路、水路行业环境保护和节能减排工作。
（九）按照干部管理权限，负责本系统干部人事管理；组织、协调局属单位劳动工资、机构编制、离退休干部管理；负责局属单位党群工作和纪检、监察工作；指导交通运输行业的精神文明建设和职工队伍建设，组织指导交通运输待业人才预测、教育、培训、交流工作。
（十）指导交通运输行业开展对外交流合作和交通外经外贸工作。
（十一）承办市委、市人民政府及上级交通运输主管部门交办的其他事项。</t>
    </r>
  </si>
  <si>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</si>
  <si>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</si>
  <si>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</si>
  <si>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</si>
  <si>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</si>
  <si>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</si>
  <si>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</si>
  <si>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</si>
  <si>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</si>
  <si>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</si>
  <si>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85.2</t>
  </si>
  <si>
    <t>36</t>
  </si>
  <si>
    <t>49.2</t>
  </si>
  <si>
    <t>年度绩效目标
部门整体支出</t>
  </si>
  <si>
    <t>1.完成续建项目，加快推进平益高速汨罗段、骆驼大道二期工程建设，实现10月通车的目标任务。大力推动万家丽路北延工程、G107改线湖南工程机械配套产业段工程和许广高速汨罗连接线工程建设，全面打通融长快速通道。
2.交通行政执法方面，打击非法客运、整治货运超载，强化交通运输行业监管,巩固提升安全生产专项整治三年行动成果,深化交通运输执法领域突出问题专项整治成果。
3.进一步完善城市公交状况，推动县乡村三级客货邮物流集散配送节点建设，全力打通农产品进城“最初一公里”和工业品下乡“最后一公里”。
4.维护全市农村公路、水路畅通，继续巩固全省“四好农村路”示范县创建成果，继续推进S313、S316、天伍公路、智八线和200公里农村公路提质改造工程建设。</t>
  </si>
  <si>
    <t>年度绩效指标
部门整体支出</t>
  </si>
  <si>
    <t>一级指标</t>
  </si>
  <si>
    <t>二级指标</t>
  </si>
  <si>
    <t>三级指标</t>
  </si>
  <si>
    <t>指标值</t>
  </si>
  <si>
    <t>产出指标
（预期提供的公共产品或服务，包括数量、质量、时效、成本等）</t>
  </si>
  <si>
    <t>数量指标</t>
  </si>
  <si>
    <t>各项目工作进展</t>
  </si>
  <si>
    <t>定量</t>
  </si>
  <si>
    <t>质量指标</t>
  </si>
  <si>
    <t>各项目按质按量达标率</t>
  </si>
  <si>
    <t>时效指标</t>
  </si>
  <si>
    <t>完成年内目标任务</t>
  </si>
  <si>
    <t>2022年1月-2022年12月</t>
  </si>
  <si>
    <t>成本指标</t>
  </si>
  <si>
    <t>项目预算资金投入利用率</t>
  </si>
  <si>
    <t>效益指标
（预期可能实现的效益，包括经济效益、社会效益、环境效益、可持续影响以及服务对象满意度等）</t>
  </si>
  <si>
    <t>经济效益</t>
  </si>
  <si>
    <t>促进经济发展和民生改善</t>
  </si>
  <si>
    <t>有效促进</t>
  </si>
  <si>
    <t>社会效益</t>
  </si>
  <si>
    <t>确保行业安全稳定</t>
  </si>
  <si>
    <t>完成</t>
  </si>
  <si>
    <t>确保客货运输畅通</t>
  </si>
  <si>
    <t>》95%</t>
  </si>
  <si>
    <t>环境效益</t>
  </si>
  <si>
    <t>推动交通绿色、低碳发展</t>
  </si>
  <si>
    <t>有效推动</t>
  </si>
  <si>
    <t>可持续影响</t>
  </si>
  <si>
    <t>社会公众满意度</t>
  </si>
  <si>
    <t>服务对象满意度</t>
  </si>
  <si>
    <t>社会公众满意度满意度不低于95%</t>
  </si>
  <si>
    <t>问题
其他说明的</t>
  </si>
  <si>
    <t>春运专项经费3万元、常规交通安全经费1万元、渡口签单发航及视频监控经费2万元、武装战备专项经费1万元、质监专项经费3万元、公交巡查经费5万元、公务船运营及交通运行9万元、京广高铁东站配套设施、综合管理费25万元不再单独列支在项目支出预算绩效目标申报表中。</t>
  </si>
  <si>
    <t>审核意见
财政部门</t>
  </si>
  <si>
    <t xml:space="preserve">
                                （盖章）
                               年   月   日  
</t>
  </si>
  <si>
    <t>预算28表</t>
  </si>
  <si>
    <t>项目支出预算绩效目标申报表</t>
  </si>
  <si>
    <t>（2022年度）</t>
  </si>
  <si>
    <t xml:space="preserve"> 填报单位（盖章）：汨罗市交通运输局</t>
  </si>
  <si>
    <t>项目基本情况</t>
  </si>
  <si>
    <t xml:space="preserve">铁路沿线安全环境隐患整治专项 </t>
  </si>
  <si>
    <t>项目属性</t>
  </si>
  <si>
    <t>延续项目</t>
  </si>
  <si>
    <t xml:space="preserve"> 主管部门</t>
  </si>
  <si>
    <t xml:space="preserve"> 项目起止时间</t>
  </si>
  <si>
    <t>2022.1-2022.12</t>
  </si>
  <si>
    <t>项目负责人</t>
  </si>
  <si>
    <t>何超良</t>
  </si>
  <si>
    <t>0730-5222915</t>
  </si>
  <si>
    <t>杨建</t>
  </si>
  <si>
    <t xml:space="preserve"> 项目类型</t>
  </si>
  <si>
    <t>运转类（其他）项目</t>
  </si>
  <si>
    <t>项目概况</t>
  </si>
  <si>
    <t>为认真贯彻落实习近平总书记对铁路沿线隐患综合整治的重要批示要求以及陈飞副省长在全省普铁人行通道建设及环境整治电视电话会议上的讲话精神，自2019年9月，根据省政府、岳阳市、，汨罗市委、市政府政府的统一部署，由交通运输局牵头各成员单位，按要求完成了高铁安全环境隐患集中整治、普铁环境类安全隐患集中整治、普铁建设移交类安全隐患集中整治等重难点问题整治。</t>
  </si>
  <si>
    <t>项目立项
依据</t>
  </si>
  <si>
    <t>湖南省《铁路安全管理条例》、湖南省人民政府办公厅《关于印发湖南省开展铁路沿线安全环境整治工作实施方案的通知》（湘政办发〔2020〕48号）、《湖南省铁路安全环境综合整治“双段长”责任制实施意见》湘铁整治〔2020〕2号、湖南省交通运输厅办公室《关于明确铁路人（车）行通道就近连接便道建设标准及管理要求的通知》</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</si>
  <si>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</si>
  <si>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</si>
  <si>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</si>
  <si>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</si>
  <si>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</si>
  <si>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</si>
  <si>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</si>
  <si>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</si>
  <si>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</si>
  <si>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</si>
  <si>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</si>
  <si>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</si>
  <si>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</si>
  <si>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</si>
  <si>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铁路沿线硬、轻质漂浮物的排查、治理、拆除</t>
  </si>
  <si>
    <t>铁路沿线危及铁路电力线路安全的树木砍伐、地质灾害的排查和治理。</t>
  </si>
  <si>
    <t>平改立工程连接通道的建设与维护</t>
  </si>
  <si>
    <t>单位已有的（或拟订的）保障项目实施的制度、措施</t>
  </si>
  <si>
    <t>成立铁路沿线环境整治办公室</t>
  </si>
  <si>
    <t>项目年度实施进度计划</t>
  </si>
  <si>
    <t>项目实施内容</t>
  </si>
  <si>
    <t>开始时间</t>
  </si>
  <si>
    <t>结束时间</t>
  </si>
  <si>
    <t>2022年内完成本年度的铁路沿线安全环境整治任务</t>
  </si>
  <si>
    <t>2022年1月1日</t>
  </si>
  <si>
    <t>2022年12月31日</t>
  </si>
  <si>
    <t>项目年度绩效目标情况</t>
  </si>
  <si>
    <t>长期绩效目标</t>
  </si>
  <si>
    <t>1.铁路沿线硬、轻质漂浮物治理、危及铁路电力线路安全的树木砍伐、地质灾害的排查和治理，确保铁路运行安全。            2.平改立工程连接通道的建设，确保铁路沿线人民群众的出行安全。</t>
  </si>
  <si>
    <t>本年度绩效目标</t>
  </si>
  <si>
    <t>1.完成人行通道平改立，同时完成全线防护栅封闭。
2.铁路用地（红线外）环境污染治理和铁路沿线安全环境整治。
3.铁路道口安全和铁路运输安全管理，加强保障铁路安全教育，加强铁路专用线铁路道口安全防护设施风险管理和隐患排查整治等</t>
  </si>
  <si>
    <t>项目年度绩效指标</t>
  </si>
  <si>
    <t>产出
指标</t>
  </si>
  <si>
    <t>1.硬、轻质漂浮物、树木砍伐、地质灾害的排查和治理
2.平改立工程连接通道的建设              3、防护栅栏封闭                               4、铁路涵洞建设                          5、铁路安全教育</t>
  </si>
  <si>
    <t>平改立工程个数；硬、轻质漂浮物、树木砍伐、地质灾害的排查和治理区域；防护栅栏封闭个数；铁路涵洞建设个数；铁路安全培训次数</t>
  </si>
  <si>
    <t>铁路沿线安全</t>
  </si>
  <si>
    <t>保持良好</t>
  </si>
  <si>
    <t>2022年1月-12月</t>
  </si>
  <si>
    <t>规定时间</t>
  </si>
  <si>
    <t>预算内资金</t>
  </si>
  <si>
    <t>100万元</t>
  </si>
  <si>
    <t>提升铁路运行效率，加快经济建设</t>
  </si>
  <si>
    <t>提升沿线人民群众维护铁路运行安全意识，确保人民群众生命财产安全。</t>
  </si>
  <si>
    <t>对周边环境生态平衡的影响度</t>
  </si>
  <si>
    <t>1.确保铁路运行安全
2.保障人民群众出行安全</t>
  </si>
  <si>
    <t>有可持续性影响</t>
  </si>
  <si>
    <t>受益群众满意度不低于95%</t>
  </si>
  <si>
    <t>≥95%</t>
  </si>
  <si>
    <t>其他说明的问题</t>
  </si>
  <si>
    <t>无</t>
  </si>
  <si>
    <t>财政部门
审核意见</t>
  </si>
  <si>
    <t xml:space="preserve">                                          （盖章）
                                           年    月    日    
</t>
  </si>
  <si>
    <t xml:space="preserve"> 填报单位（盖章）：汨罗市晟瑞公共交通有限责任公司</t>
  </si>
  <si>
    <t>单位负责人：黄拥军</t>
  </si>
  <si>
    <t xml:space="preserve">四类人群免费乘车补贴 </t>
  </si>
  <si>
    <t>2022.01-2022.12</t>
  </si>
  <si>
    <t>虞定武</t>
  </si>
  <si>
    <t>谢勇辉</t>
  </si>
  <si>
    <t>对全市65岁以上老年人、残疾人等特殊人群实行不限次数免费乘车及中小学生实行半价优惠乘车。</t>
  </si>
  <si>
    <t xml:space="preserve">国务院国发【2012】64号 、岳政办发【2008】10号  </t>
  </si>
  <si>
    <t>根据实际乘车人次测算，补贴价格为2元/人次</t>
  </si>
  <si>
    <t>根据市委市政府要求，按上级文件精神，认真落实对全市65岁以上老年人、残疾人等特殊人群实行不限次数免费乘车及中小学生实行半价优惠乘车。</t>
  </si>
  <si>
    <t>四类人群免费乘车专项补贴</t>
  </si>
  <si>
    <t>2022.01.01</t>
  </si>
  <si>
    <t>2022.12.31</t>
  </si>
  <si>
    <t>根据国家及省，市相关文件精神，对现役军人、残疾人、及65岁以上老年人等特殊人群实行不限次数免费乘车及中小学生实行半价优惠乘车。</t>
  </si>
  <si>
    <t xml:space="preserve">四类人群免费乘车专项补贴，根据国家及省，市相关文件精神，对现役军人、残疾人、及65岁以上老年人等特殊人群实行不限次数免费乘车及中小学生实行半价优惠乘车。
</t>
  </si>
  <si>
    <t>1、根据实际乘车人次，据实补贴            2、四类人群补贴车辆</t>
  </si>
  <si>
    <t>以上项目按质按量达标率</t>
  </si>
  <si>
    <t>四类人群免费乘车按期完成率</t>
  </si>
  <si>
    <t>2022年度</t>
  </si>
  <si>
    <t>2022年1月-12月老年人实际免费乘车次数、2022年1月-12月残疾人实际免费乘车次数</t>
  </si>
  <si>
    <t>200万元</t>
  </si>
  <si>
    <t>对全市65岁以上老年人、残疾人等特殊人群实行不限次数免费乘车及中小学生实行半价优惠乘车。促进经济平稳运行</t>
  </si>
  <si>
    <t>惠民政策，促进社会稳定</t>
  </si>
  <si>
    <t>公交线路环保普及率，未对生态环境造成负面影响</t>
  </si>
  <si>
    <t>未对生态环境造成负面影响</t>
  </si>
  <si>
    <t>对特殊群体免费乘车</t>
  </si>
  <si>
    <t>有可持续影响</t>
  </si>
  <si>
    <t>受益群体满意度不低于95%</t>
  </si>
  <si>
    <t xml:space="preserve"> 填报单位（盖章）：湖南众捷汽车运输有限责任公司</t>
  </si>
  <si>
    <t>单位负责人：熊凯</t>
  </si>
  <si>
    <t>城乡公交低票价及四类人员优补贴</t>
  </si>
  <si>
    <t>熊凯</t>
  </si>
  <si>
    <t>郑雄</t>
  </si>
  <si>
    <t>城乡客运一体化建设普通票价下降60%实行2、4、6元票价，伤残军人、残疾人、65岁以上老年人免费乘车、学生半价票优惠。</t>
  </si>
  <si>
    <t>汨府阅[2019]48号《关于交通运输工作相关问题的会议纪要》第五条市关于城乡客运一体化创建项目，财政每年预算安排500万元，用于补贴城乡巴士运营。</t>
  </si>
  <si>
    <t>1、驾驶员工资</t>
  </si>
  <si>
    <t>人员经费开支</t>
  </si>
  <si>
    <t>2、车辆保险</t>
  </si>
  <si>
    <t>依据市价，商品服务开支</t>
  </si>
  <si>
    <t>3、充电桩电费及服务费</t>
  </si>
  <si>
    <t>城乡一体化智能调度系统平台，每日每月实际运营据实数据报表与实行降价及优免票价前进行比对</t>
  </si>
  <si>
    <t>该项目于2019年7月1日起已全面实施：票价下降60%实行2、4、6元票价，学生卡半价优惠、现役军人、老年卡、爱心卡免费乘车不限次数</t>
  </si>
  <si>
    <t xml:space="preserve">1、票价下降60%实行2、4、6元票价                      2、65岁老人免费乘车                                3、中小学生优惠乘车                                 4、残疾人免费乘车                                  5、伤残军人免费乘车                   </t>
  </si>
  <si>
    <t>1.促进城乡客运一体化持续健康稳定发展。
2.政府城乡客运一体化改革，降价60%实行2、4、6元票价及免费乘车群体这项社会福利永远让老百姓选择公交出行得实惠。
3.纯电动车运营，大大减少了碳排放，为我市建设卫生城市、文明城市、园林城市作出了坚实贡献。
4.城乡客运一体化运营体制改革，百姓满意，政府放心。</t>
  </si>
  <si>
    <t>1.提高服务质量，使老百姓出行更方便、更实惠，
2.提倡低碳环保，创建卫生城市、文明城市、园林城市出一份应有力。
3.票价优惠，利于老百姓出行，从而带动经济的发展。</t>
  </si>
  <si>
    <t>运营车辆台数</t>
  </si>
  <si>
    <t>台数</t>
  </si>
  <si>
    <t>日发班次</t>
  </si>
  <si>
    <t>班次</t>
  </si>
  <si>
    <t>村镇线路覆盖率</t>
  </si>
  <si>
    <t>公车公营率</t>
  </si>
  <si>
    <t>公车公营按计划时间完成率</t>
  </si>
  <si>
    <t>22年12月完成</t>
  </si>
  <si>
    <t>驾驶员工资</t>
  </si>
  <si>
    <t>控制在预算资金300万元</t>
  </si>
  <si>
    <t>充电桩电费</t>
  </si>
  <si>
    <t>车辆保险</t>
  </si>
  <si>
    <t>实行2、4、6阶梯票价、四类人群优免票，促进经济平稳运行</t>
  </si>
  <si>
    <t>解决了城乡居民“出行难”问题，推动城乡融合发展</t>
  </si>
  <si>
    <t>公交线路环保普及率</t>
  </si>
  <si>
    <t>落实公车公营，进一步广大客运一体化的实施范围，使周边城市百姓都能享受到这一优惠政策。</t>
  </si>
  <si>
    <t xml:space="preserve"> 填报单位（盖章）：汨罗市农村公路养护中心</t>
  </si>
  <si>
    <t>单位负责人：陆伟</t>
  </si>
  <si>
    <t>农村公路养护</t>
  </si>
  <si>
    <t>新增项目</t>
  </si>
  <si>
    <t>孟方明</t>
  </si>
  <si>
    <t>0730-5238620</t>
  </si>
  <si>
    <t>易敏</t>
  </si>
  <si>
    <t>新建</t>
  </si>
  <si>
    <t>2022年湖南省财政厅、交通厅关于提请下达2022成品油税费改革转移支付资金的通知、湘財预【2021】291号农村公路养护工程资金556万元用于农村公路大中修、水毁项目，巩固“四好农村路”建设成果</t>
  </si>
  <si>
    <t>大中修</t>
  </si>
  <si>
    <t>小修保养</t>
  </si>
  <si>
    <t>绿化及其他</t>
  </si>
  <si>
    <t>水毁</t>
  </si>
  <si>
    <t>1.大中修 2.小修保养 3.绿化及其他 4.水毁</t>
  </si>
  <si>
    <t>2022年1月</t>
  </si>
  <si>
    <t>2022年12月</t>
  </si>
  <si>
    <t xml:space="preserve">1.大中修 保畅 平安之路
2.小修保养 保农村公路路面畅通 以便平安出行
3.安保 清除安全隐患 确保农民出行安全
</t>
  </si>
  <si>
    <t>1.大中修16KM
2.小修保养2112.6KM
3.水毁4600立方米
4.安保5KM</t>
  </si>
  <si>
    <t xml:space="preserve"> 1、大中修
</t>
  </si>
  <si>
    <t>16KM</t>
  </si>
  <si>
    <t>2、小修保养</t>
  </si>
  <si>
    <t>2112.6KM</t>
  </si>
  <si>
    <t>3、水毁</t>
  </si>
  <si>
    <t>4600立方米</t>
  </si>
  <si>
    <t>4、安保及其他工程</t>
  </si>
  <si>
    <t>5KM</t>
  </si>
  <si>
    <t>路面</t>
  </si>
  <si>
    <t xml:space="preserve">坍塌方、挡土墙  防护栏等   </t>
  </si>
  <si>
    <t>全部按期完成</t>
  </si>
  <si>
    <t>本年度完成</t>
  </si>
  <si>
    <t>196万元</t>
  </si>
  <si>
    <t>218.9万元</t>
  </si>
  <si>
    <t>61.1万元</t>
  </si>
  <si>
    <t>80万元</t>
  </si>
  <si>
    <t xml:space="preserve">提高农村公路路况水平
</t>
  </si>
  <si>
    <t xml:space="preserve">促进区域内经济发展水平，为实施乡村振兴战略和统筹城乡发展提供强有力交通保障
</t>
  </si>
  <si>
    <t xml:space="preserve">降低农村公路的大中修工程，有效保护环境
</t>
  </si>
  <si>
    <t>有效保护</t>
  </si>
  <si>
    <t xml:space="preserve">促进区域内经济发展水平，为实施乡村振兴战略和统筹城乡发展提供强有力交通保障
</t>
  </si>
  <si>
    <t xml:space="preserve">受益群众满意度不低于95%
</t>
  </si>
  <si>
    <t xml:space="preserve"> 填报单位（盖章）：汨罗市交通运输综合行政执法大队执法大队</t>
  </si>
  <si>
    <t>单位负责人：林冰</t>
  </si>
  <si>
    <t>1、打击非法营运  2、农村公路养护3、执法服装经费 4、治超专项</t>
  </si>
  <si>
    <t>其他公用类</t>
  </si>
  <si>
    <t>林冰</t>
  </si>
  <si>
    <t>13787998258</t>
  </si>
  <si>
    <t>易娟</t>
  </si>
  <si>
    <t>1、打击非法营运  维护城市形象，确保道路运输市场秩序和道路旅客运输安全2、农村公路养护经费 全市220余公里国省干线的路政管理。3、执法服装经费 用于购置执法服装。</t>
  </si>
  <si>
    <t>1、打击非法营运依据公路安全保护条例第五条，2、农村公路养护依据湘财建指（2020）21号，3、道路交通安全法</t>
  </si>
  <si>
    <t>1、打击非法营运</t>
  </si>
  <si>
    <t>2、农村公路养护</t>
  </si>
  <si>
    <t>3、服装执法经费</t>
  </si>
  <si>
    <t>4、治超专项经费</t>
  </si>
  <si>
    <t>5、顽瘴痼疾整治经费</t>
  </si>
  <si>
    <t>提供各项管理保障</t>
  </si>
  <si>
    <t>2022年以加强公路治超工作制度化、信息化、法制化建设为抓手，将治超工作延伸至所有公路，实行“四路同治”（高速公路、普通干线公路、城市道路和农村公路），一抓到底，大力推进全市公路治超工作常态化长效化、确保公路基础设施完好和人民群众财产安全的治超工作目标。预期至2022年底，我市普通干线公路超限超载率控制在1.0%以内，高速公路超限超载率控制在0.5%以内。圆满完成工作目标，财政预算安排项目资金30万元。开展车辆超限超载集中联动整治工作，抓好载货车辆非法改装纠正、货运源头管控、路面查处和工程建设领域非法超限载治理等环节。G240、G536、G107三处不停车检测系统建设、调试、启用、联网联控，配合市治超办建立长效治超机制，与各有关部门分工协作、上下联动，积极争取全社会共同参与，构建治超工作新格局。</t>
  </si>
  <si>
    <t>1、加强执法工作，确保全年无安全事故                                                                                    2、全市境内的公路水路路政、道路运政、城乡客运、交通工程质量安全等违法案件查处                                             3、依法行使有关法律法规赋予的公路水路路政、道路运政、城乡客运、交通工程质量安全等交通运输领域的行政处罚权以及与行政处罚相关的行政检查、行政强制权等行政执法职能。</t>
  </si>
  <si>
    <t>普通干线公路超限超载率</t>
  </si>
  <si>
    <t>﹤1％</t>
  </si>
  <si>
    <t>举办治超专题会议</t>
  </si>
  <si>
    <t>次数</t>
  </si>
  <si>
    <t>开展治超稽查专项行动次数、开展货运企业专项检查、维修企业专项检查、驾培机构专项检查、客运企业专项检查</t>
  </si>
  <si>
    <t>置办夏季、冬季、防寒工作服</t>
  </si>
  <si>
    <t>按照相关规定配发</t>
  </si>
  <si>
    <t>下发整改通知书</t>
  </si>
  <si>
    <t>普通公路超限超载率</t>
  </si>
  <si>
    <t>整体项目在时限内完成</t>
  </si>
  <si>
    <t>1-12月</t>
  </si>
  <si>
    <t>控制在预算范围内</t>
  </si>
  <si>
    <t>有效促进经济发展</t>
  </si>
  <si>
    <t>保障公路桥梁安全完好，方便人民群众出行，保护群众生命，优化运输市场环境，夯实市场经济</t>
  </si>
  <si>
    <t>无桥梁安全事故发生，
因超限引发的事故明显减少，货物市场运价保持稳定</t>
  </si>
  <si>
    <t>未对环境造成负面影响</t>
  </si>
  <si>
    <t>对外宣传汨罗形象，传递汨罗正能量</t>
  </si>
  <si>
    <t>群众满意度不低于95%</t>
  </si>
  <si>
    <t xml:space="preserve"> 填报单位（盖章）：</t>
  </si>
  <si>
    <t>单位负责人：</t>
  </si>
  <si>
    <t>项目立项依据</t>
  </si>
  <si>
    <t>……</t>
  </si>
  <si>
    <t>单位已有的(或拟订的)保障项目</t>
  </si>
</sst>
</file>

<file path=xl/styles.xml><?xml version="1.0" encoding="utf-8"?>
<styleSheet xmlns="http://schemas.openxmlformats.org/spreadsheetml/2006/main" xmlns:xr9="http://schemas.microsoft.com/office/spreadsheetml/2016/revision9">
  <numFmts count="15">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0.00_);[Red]\(0.00\)"/>
    <numFmt numFmtId="178" formatCode="* #,##0.00;* \-#,##0.00;* &quot;&quot;??;@"/>
    <numFmt numFmtId="179" formatCode="#,##0_);[Red]\(#,##0\)"/>
    <numFmt numFmtId="180" formatCode="#,##0_ "/>
    <numFmt numFmtId="181" formatCode="0_);[Red]\(0\)"/>
    <numFmt numFmtId="182" formatCode="0.00_ "/>
    <numFmt numFmtId="183" formatCode="#,##0.00_);[Red]\(#,##0.00\)"/>
    <numFmt numFmtId="184" formatCode="00"/>
    <numFmt numFmtId="185" formatCode="0000"/>
    <numFmt numFmtId="186" formatCode="#,##0.00_ "/>
    <numFmt numFmtId="187" formatCode="0_ "/>
  </numFmts>
  <fonts count="59">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2"/>
      <name val="宋体"/>
      <charset val="134"/>
      <scheme val="minor"/>
    </font>
    <font>
      <sz val="10"/>
      <name val="宋体"/>
      <charset val="134"/>
    </font>
    <font>
      <sz val="22"/>
      <name val="方正小标宋简体"/>
      <charset val="134"/>
    </font>
    <font>
      <b/>
      <sz val="22"/>
      <name val="方正小标宋简体"/>
      <charset val="134"/>
    </font>
    <font>
      <sz val="12"/>
      <name val="Microsoft YaHei UI"/>
      <charset val="134"/>
    </font>
    <font>
      <sz val="16"/>
      <name val="宋体"/>
      <charset val="134"/>
    </font>
    <font>
      <b/>
      <sz val="10"/>
      <name val="宋体"/>
      <charset val="134"/>
    </font>
    <font>
      <b/>
      <sz val="16"/>
      <name val="宋体"/>
      <charset val="134"/>
    </font>
    <font>
      <b/>
      <sz val="9"/>
      <name val="宋体"/>
      <charset val="134"/>
    </font>
    <font>
      <sz val="10"/>
      <name val="SimSun"/>
      <charset val="134"/>
    </font>
    <font>
      <b/>
      <sz val="10"/>
      <color theme="1"/>
      <name val="宋体"/>
      <charset val="134"/>
    </font>
    <font>
      <b/>
      <sz val="18"/>
      <name val="宋体"/>
      <charset val="134"/>
    </font>
    <font>
      <b/>
      <sz val="10"/>
      <color rgb="FFFF0000"/>
      <name val="宋体"/>
      <charset val="134"/>
    </font>
    <font>
      <b/>
      <sz val="10"/>
      <color theme="0"/>
      <name val="宋体"/>
      <charset val="134"/>
    </font>
    <font>
      <b/>
      <sz val="9"/>
      <color theme="1"/>
      <name val="宋体"/>
      <charset val="134"/>
    </font>
    <font>
      <sz val="11"/>
      <color indexed="8"/>
      <name val="宋体"/>
      <charset val="134"/>
      <scheme val="minor"/>
    </font>
    <font>
      <sz val="10"/>
      <color indexed="8"/>
      <name val="宋体"/>
      <charset val="134"/>
      <scheme val="minor"/>
    </font>
    <font>
      <b/>
      <sz val="16"/>
      <name val="SimSun"/>
      <charset val="134"/>
    </font>
    <font>
      <b/>
      <sz val="11"/>
      <name val="SimSun"/>
      <charset val="134"/>
    </font>
    <font>
      <b/>
      <sz val="10"/>
      <name val="SimSun"/>
      <charset val="134"/>
    </font>
    <font>
      <b/>
      <sz val="14"/>
      <name val="宋体"/>
      <charset val="134"/>
    </font>
    <font>
      <b/>
      <sz val="10"/>
      <color theme="1"/>
      <name val="SimSun"/>
      <charset val="134"/>
    </font>
    <font>
      <sz val="10"/>
      <color theme="1"/>
      <name val="宋体"/>
      <charset val="134"/>
    </font>
    <font>
      <sz val="10"/>
      <color theme="1"/>
      <name val="SimSun"/>
      <charset val="134"/>
    </font>
    <font>
      <sz val="7"/>
      <name val="SimSun"/>
      <charset val="134"/>
    </font>
    <font>
      <b/>
      <sz val="10"/>
      <name val="宋体"/>
      <charset val="134"/>
      <scheme val="minor"/>
    </font>
    <font>
      <sz val="10"/>
      <name val="宋体"/>
      <charset val="134"/>
      <scheme val="minor"/>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176" fontId="37" fillId="0" borderId="0" applyFont="0" applyFill="0" applyBorder="0" applyAlignment="0" applyProtection="0"/>
    <xf numFmtId="42" fontId="36"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4" borderId="2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7" applyNumberFormat="0" applyFill="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5" fillId="0" borderId="0" applyNumberFormat="0" applyFill="0" applyBorder="0" applyAlignment="0" applyProtection="0">
      <alignment vertical="center"/>
    </xf>
    <xf numFmtId="0" fontId="46" fillId="5" borderId="29" applyNumberFormat="0" applyAlignment="0" applyProtection="0">
      <alignment vertical="center"/>
    </xf>
    <xf numFmtId="0" fontId="47" fillId="6" borderId="30" applyNumberFormat="0" applyAlignment="0" applyProtection="0">
      <alignment vertical="center"/>
    </xf>
    <xf numFmtId="0" fontId="48" fillId="6" borderId="29" applyNumberFormat="0" applyAlignment="0" applyProtection="0">
      <alignment vertical="center"/>
    </xf>
    <xf numFmtId="0" fontId="49" fillId="7" borderId="31" applyNumberFormat="0" applyAlignment="0" applyProtection="0">
      <alignment vertical="center"/>
    </xf>
    <xf numFmtId="0" fontId="50" fillId="0" borderId="32" applyNumberFormat="0" applyFill="0" applyAlignment="0" applyProtection="0">
      <alignment vertical="center"/>
    </xf>
    <xf numFmtId="0" fontId="51" fillId="0" borderId="33"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7" fillId="0" borderId="0" applyNumberFormat="0" applyFill="0" applyBorder="0" applyAlignment="0" applyProtection="0"/>
    <xf numFmtId="0" fontId="57" fillId="0" borderId="0" applyNumberFormat="0" applyFill="0" applyBorder="0" applyAlignment="0" applyProtection="0"/>
    <xf numFmtId="0" fontId="8" fillId="0" borderId="0"/>
    <xf numFmtId="0" fontId="0" fillId="0" borderId="0"/>
    <xf numFmtId="0" fontId="8" fillId="0" borderId="0"/>
    <xf numFmtId="0" fontId="8" fillId="0" borderId="0"/>
    <xf numFmtId="0" fontId="24" fillId="0" borderId="0">
      <alignment vertical="center"/>
    </xf>
    <xf numFmtId="0" fontId="24" fillId="0" borderId="0">
      <alignment vertical="center"/>
    </xf>
  </cellStyleXfs>
  <cellXfs count="792">
    <xf numFmtId="0" fontId="0" fillId="0" borderId="0" xfId="0"/>
    <xf numFmtId="0" fontId="1" fillId="0" borderId="0" xfId="51" applyFont="1" applyAlignment="1">
      <alignment horizontal="center" vertical="center"/>
    </xf>
    <xf numFmtId="0" fontId="2" fillId="0" borderId="0" xfId="51" applyFont="1" applyAlignment="1">
      <alignment horizontal="center" vertical="center"/>
    </xf>
    <xf numFmtId="0" fontId="3" fillId="0" borderId="1" xfId="51" applyFont="1" applyBorder="1" applyAlignment="1">
      <alignment horizontal="center" vertical="center" wrapText="1"/>
    </xf>
    <xf numFmtId="0" fontId="3" fillId="0" borderId="1" xfId="51" applyFont="1" applyBorder="1" applyAlignment="1">
      <alignment vertical="center" wrapText="1"/>
    </xf>
    <xf numFmtId="0" fontId="4" fillId="0" borderId="2" xfId="51" applyFont="1" applyBorder="1" applyAlignment="1">
      <alignment horizontal="center" vertical="center" textRotation="255"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49" fontId="3" fillId="0" borderId="2" xfId="51" applyNumberFormat="1" applyFont="1" applyBorder="1" applyAlignment="1">
      <alignment horizontal="center" vertical="center" wrapText="1"/>
    </xf>
    <xf numFmtId="0" fontId="3" fillId="0" borderId="2"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5" fillId="0" borderId="2"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9" xfId="51" applyFont="1" applyBorder="1" applyAlignment="1">
      <alignment horizontal="center" vertical="center" wrapText="1"/>
    </xf>
    <xf numFmtId="4" fontId="3" fillId="0" borderId="2" xfId="51" applyNumberFormat="1" applyFont="1" applyBorder="1" applyAlignment="1">
      <alignment horizontal="center" vertical="center" wrapText="1"/>
    </xf>
    <xf numFmtId="0" fontId="3" fillId="0" borderId="10" xfId="51" applyFont="1" applyBorder="1" applyAlignment="1">
      <alignment horizontal="center" vertical="center" wrapText="1"/>
    </xf>
    <xf numFmtId="0" fontId="3" fillId="0" borderId="11" xfId="51" applyFont="1" applyBorder="1" applyAlignment="1">
      <alignment horizontal="center" vertical="center" wrapText="1"/>
    </xf>
    <xf numFmtId="0" fontId="6" fillId="0" borderId="2" xfId="51" applyFont="1" applyBorder="1" applyAlignment="1">
      <alignment horizontal="center" vertical="center" wrapText="1"/>
    </xf>
    <xf numFmtId="0" fontId="3" fillId="0" borderId="2" xfId="51" applyFont="1" applyBorder="1" applyAlignment="1">
      <alignment horizontal="left" vertical="center" wrapText="1"/>
    </xf>
    <xf numFmtId="0" fontId="4" fillId="0" borderId="2" xfId="51" applyFont="1" applyBorder="1" applyAlignment="1">
      <alignment horizontal="center" vertical="center" wrapText="1"/>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7" fillId="0" borderId="2"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9" xfId="51" applyFont="1" applyBorder="1" applyAlignment="1">
      <alignment horizontal="center" vertical="center" wrapText="1"/>
    </xf>
    <xf numFmtId="49" fontId="8" fillId="0" borderId="6" xfId="51" applyNumberFormat="1" applyBorder="1" applyAlignment="1">
      <alignment horizontal="center" vertical="center"/>
    </xf>
    <xf numFmtId="0" fontId="8" fillId="0" borderId="12" xfId="51" applyBorder="1" applyAlignment="1">
      <alignment horizontal="center" vertical="center"/>
    </xf>
    <xf numFmtId="0" fontId="8" fillId="0" borderId="7" xfId="51" applyBorder="1" applyAlignment="1">
      <alignment horizontal="center" vertical="center"/>
    </xf>
    <xf numFmtId="49" fontId="3" fillId="0" borderId="6" xfId="51" applyNumberFormat="1" applyFont="1" applyBorder="1" applyAlignment="1">
      <alignment horizontal="center" vertical="center" wrapText="1"/>
    </xf>
    <xf numFmtId="0" fontId="8" fillId="0" borderId="8" xfId="51" applyBorder="1" applyAlignment="1">
      <alignment horizontal="center" vertical="center"/>
    </xf>
    <xf numFmtId="0" fontId="8" fillId="0" borderId="0" xfId="51" applyAlignment="1">
      <alignment horizontal="center" vertical="center"/>
    </xf>
    <xf numFmtId="0" fontId="8" fillId="0" borderId="9" xfId="51" applyBorder="1" applyAlignment="1">
      <alignment horizontal="center" vertical="center"/>
    </xf>
    <xf numFmtId="0" fontId="8" fillId="0" borderId="10" xfId="51" applyBorder="1" applyAlignment="1">
      <alignment horizontal="center" vertical="center"/>
    </xf>
    <xf numFmtId="0" fontId="8" fillId="0" borderId="1" xfId="51" applyBorder="1" applyAlignment="1">
      <alignment horizontal="center" vertical="center"/>
    </xf>
    <xf numFmtId="0" fontId="8" fillId="0" borderId="11" xfId="51" applyBorder="1" applyAlignment="1">
      <alignment horizontal="center" vertical="center"/>
    </xf>
    <xf numFmtId="0" fontId="4" fillId="0" borderId="13" xfId="51" applyFont="1" applyBorder="1" applyAlignment="1">
      <alignment horizontal="center" vertical="center" textRotation="255" wrapText="1"/>
    </xf>
    <xf numFmtId="0" fontId="3" fillId="0" borderId="2" xfId="51" applyFont="1" applyBorder="1" applyAlignment="1">
      <alignment vertical="center" wrapText="1"/>
    </xf>
    <xf numFmtId="0" fontId="4" fillId="0" borderId="14" xfId="51" applyFont="1" applyBorder="1" applyAlignment="1">
      <alignment horizontal="center" vertical="center" textRotation="255" wrapText="1"/>
    </xf>
    <xf numFmtId="0" fontId="3" fillId="0" borderId="13"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49" fontId="3" fillId="0" borderId="10" xfId="51" applyNumberFormat="1" applyFont="1" applyBorder="1" applyAlignment="1">
      <alignment horizontal="center" vertical="center" wrapText="1"/>
    </xf>
    <xf numFmtId="49" fontId="3" fillId="0" borderId="3" xfId="51" applyNumberFormat="1" applyFont="1" applyBorder="1" applyAlignment="1">
      <alignment horizontal="center" vertical="center" wrapText="1"/>
    </xf>
    <xf numFmtId="0" fontId="3" fillId="0" borderId="3" xfId="51" applyFont="1" applyBorder="1" applyAlignment="1">
      <alignment horizontal="center" wrapText="1"/>
    </xf>
    <xf numFmtId="0" fontId="3" fillId="0" borderId="5" xfId="51" applyFont="1" applyBorder="1" applyAlignment="1">
      <alignment horizontal="center" wrapText="1"/>
    </xf>
    <xf numFmtId="0" fontId="0" fillId="0" borderId="0" xfId="0" applyAlignment="1">
      <alignment horizontal="right"/>
    </xf>
    <xf numFmtId="0" fontId="3" fillId="0" borderId="1" xfId="51" applyFont="1" applyBorder="1" applyAlignment="1">
      <alignment horizontal="left" vertical="center" wrapText="1"/>
    </xf>
    <xf numFmtId="0" fontId="3" fillId="0" borderId="0" xfId="51" applyFont="1" applyAlignment="1">
      <alignment horizontal="center" vertical="center" wrapText="1"/>
    </xf>
    <xf numFmtId="49" fontId="3" fillId="0" borderId="12" xfId="51" applyNumberFormat="1" applyFont="1" applyBorder="1" applyAlignment="1">
      <alignment horizontal="center" vertical="center" wrapText="1"/>
    </xf>
    <xf numFmtId="49" fontId="3" fillId="0" borderId="7" xfId="51" applyNumberFormat="1" applyFont="1" applyBorder="1" applyAlignment="1">
      <alignment horizontal="center" vertical="center" wrapText="1"/>
    </xf>
    <xf numFmtId="49" fontId="3" fillId="0" borderId="1" xfId="51" applyNumberFormat="1" applyFont="1" applyBorder="1" applyAlignment="1">
      <alignment horizontal="center" vertical="center" wrapText="1"/>
    </xf>
    <xf numFmtId="49" fontId="3" fillId="0" borderId="11" xfId="51" applyNumberFormat="1" applyFont="1" applyBorder="1" applyAlignment="1">
      <alignment horizontal="center" vertical="center" wrapText="1"/>
    </xf>
    <xf numFmtId="0" fontId="3" fillId="0" borderId="4" xfId="51" applyFont="1" applyBorder="1" applyAlignment="1">
      <alignment horizontal="center" wrapText="1"/>
    </xf>
    <xf numFmtId="0" fontId="8" fillId="0" borderId="0" xfId="0" applyFont="1"/>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4" xfId="51"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2" borderId="2" xfId="51" applyFont="1" applyFill="1" applyBorder="1" applyAlignment="1">
      <alignment horizontal="left" vertical="center" wrapText="1"/>
    </xf>
    <xf numFmtId="0" fontId="3" fillId="2" borderId="15" xfId="51" applyFont="1" applyFill="1" applyBorder="1" applyAlignment="1">
      <alignment horizontal="left" vertical="center" wrapText="1"/>
    </xf>
    <xf numFmtId="0" fontId="3" fillId="2" borderId="10"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11" xfId="51" applyFont="1" applyFill="1" applyBorder="1" applyAlignment="1">
      <alignment horizontal="center" vertical="center" wrapText="1"/>
    </xf>
    <xf numFmtId="0" fontId="4" fillId="0" borderId="15" xfId="51" applyFont="1" applyBorder="1" applyAlignment="1">
      <alignment horizontal="center" vertical="center" textRotation="255" wrapText="1"/>
    </xf>
    <xf numFmtId="49" fontId="8" fillId="2" borderId="6" xfId="51" applyNumberFormat="1" applyFill="1" applyBorder="1" applyAlignment="1">
      <alignment horizontal="center" vertical="center"/>
    </xf>
    <xf numFmtId="0" fontId="8" fillId="2" borderId="12" xfId="51" applyFill="1" applyBorder="1" applyAlignment="1">
      <alignment horizontal="center" vertical="center"/>
    </xf>
    <xf numFmtId="0" fontId="8" fillId="2" borderId="7" xfId="51" applyFill="1" applyBorder="1" applyAlignment="1">
      <alignment horizontal="center" vertical="center"/>
    </xf>
    <xf numFmtId="49" fontId="3" fillId="2" borderId="6" xfId="51" applyNumberFormat="1" applyFont="1" applyFill="1" applyBorder="1" applyAlignment="1">
      <alignment horizontal="center" vertical="center" wrapText="1"/>
    </xf>
    <xf numFmtId="0" fontId="8" fillId="2" borderId="8" xfId="51" applyFill="1" applyBorder="1" applyAlignment="1">
      <alignment horizontal="center" vertical="center"/>
    </xf>
    <xf numFmtId="0" fontId="8" fillId="2" borderId="0" xfId="51" applyFill="1" applyAlignment="1">
      <alignment horizontal="center" vertical="center"/>
    </xf>
    <xf numFmtId="0" fontId="8" fillId="2" borderId="9" xfId="51" applyFill="1" applyBorder="1" applyAlignment="1">
      <alignment horizontal="center" vertical="center"/>
    </xf>
    <xf numFmtId="0" fontId="3" fillId="2" borderId="8" xfId="51" applyFont="1" applyFill="1" applyBorder="1" applyAlignment="1">
      <alignment horizontal="center" vertical="center" wrapText="1"/>
    </xf>
    <xf numFmtId="0" fontId="8" fillId="2" borderId="10" xfId="51" applyFill="1" applyBorder="1" applyAlignment="1">
      <alignment horizontal="center" vertical="center"/>
    </xf>
    <xf numFmtId="0" fontId="8" fillId="2" borderId="1" xfId="51" applyFill="1" applyBorder="1" applyAlignment="1">
      <alignment horizontal="center" vertical="center"/>
    </xf>
    <xf numFmtId="0" fontId="8" fillId="2" borderId="11" xfId="51" applyFill="1" applyBorder="1" applyAlignment="1">
      <alignment horizontal="center" vertical="center"/>
    </xf>
    <xf numFmtId="0" fontId="3" fillId="2" borderId="3" xfId="51" applyFont="1" applyFill="1" applyBorder="1" applyAlignment="1">
      <alignment horizontal="left" vertical="center" wrapText="1"/>
    </xf>
    <xf numFmtId="0" fontId="3" fillId="2" borderId="5" xfId="51" applyFont="1" applyFill="1" applyBorder="1" applyAlignment="1">
      <alignment horizontal="left" vertical="center" wrapText="1"/>
    </xf>
    <xf numFmtId="49" fontId="3" fillId="2" borderId="2" xfId="51" applyNumberFormat="1" applyFont="1" applyFill="1" applyBorder="1" applyAlignment="1">
      <alignment horizontal="left" vertical="center" wrapText="1"/>
    </xf>
    <xf numFmtId="49" fontId="3" fillId="2" borderId="10" xfId="5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12"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3" fillId="2" borderId="0" xfId="51" applyFont="1" applyFill="1" applyAlignment="1">
      <alignment horizontal="center" vertical="center" wrapText="1"/>
    </xf>
    <xf numFmtId="0" fontId="3" fillId="2" borderId="9" xfId="51" applyFont="1" applyFill="1" applyBorder="1" applyAlignment="1">
      <alignment horizontal="center" vertical="center" wrapText="1"/>
    </xf>
    <xf numFmtId="0" fontId="3" fillId="2" borderId="4" xfId="51" applyFont="1" applyFill="1" applyBorder="1" applyAlignment="1">
      <alignment horizontal="left" vertical="center" wrapText="1"/>
    </xf>
    <xf numFmtId="9" fontId="3" fillId="2" borderId="3" xfId="51" applyNumberFormat="1" applyFont="1" applyFill="1" applyBorder="1" applyAlignment="1">
      <alignment horizontal="center" vertical="center" wrapText="1"/>
    </xf>
    <xf numFmtId="9" fontId="3" fillId="2" borderId="4" xfId="51" applyNumberFormat="1" applyFont="1" applyFill="1" applyBorder="1" applyAlignment="1">
      <alignment horizontal="center" vertical="center" wrapText="1"/>
    </xf>
    <xf numFmtId="9" fontId="3" fillId="2" borderId="2" xfId="51" applyNumberFormat="1" applyFont="1" applyFill="1" applyBorder="1" applyAlignment="1">
      <alignment horizontal="center" vertical="center" wrapText="1"/>
    </xf>
    <xf numFmtId="10" fontId="3" fillId="2" borderId="3" xfId="51" applyNumberFormat="1" applyFont="1" applyFill="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0" fontId="3" fillId="2" borderId="6" xfId="5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49" fontId="9" fillId="0" borderId="2" xfId="51" applyNumberFormat="1" applyFont="1" applyBorder="1" applyAlignment="1">
      <alignment horizontal="center" vertical="center" wrapText="1"/>
    </xf>
    <xf numFmtId="0" fontId="9" fillId="0" borderId="2" xfId="0" applyFont="1" applyBorder="1" applyAlignment="1">
      <alignment horizontal="center" vertical="top" wrapText="1"/>
    </xf>
    <xf numFmtId="0" fontId="3" fillId="0" borderId="2" xfId="51" applyFont="1" applyBorder="1" applyAlignment="1">
      <alignment horizontal="center" wrapText="1"/>
    </xf>
    <xf numFmtId="0" fontId="3" fillId="0" borderId="2" xfId="0" applyFont="1" applyBorder="1" applyAlignment="1">
      <alignment horizontal="center" vertical="top" wrapText="1"/>
    </xf>
    <xf numFmtId="49" fontId="3" fillId="2" borderId="6" xfId="51" applyNumberFormat="1" applyFont="1" applyFill="1" applyBorder="1" applyAlignment="1">
      <alignment horizontal="center" vertical="top" wrapText="1"/>
    </xf>
    <xf numFmtId="49" fontId="3" fillId="2" borderId="10" xfId="51" applyNumberFormat="1" applyFont="1" applyFill="1" applyBorder="1" applyAlignment="1">
      <alignment horizontal="center" vertical="top" wrapText="1"/>
    </xf>
    <xf numFmtId="0" fontId="8" fillId="0" borderId="4"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51" applyFont="1" applyBorder="1" applyAlignment="1">
      <alignment horizontal="center" vertical="center" wrapText="1"/>
    </xf>
    <xf numFmtId="0" fontId="9" fillId="0" borderId="7" xfId="51" applyFont="1" applyBorder="1" applyAlignment="1">
      <alignment horizontal="center" vertical="center" wrapText="1"/>
    </xf>
    <xf numFmtId="0" fontId="9" fillId="0" borderId="10" xfId="51" applyFont="1" applyBorder="1" applyAlignment="1">
      <alignment horizontal="center" vertical="center" wrapText="1"/>
    </xf>
    <xf numFmtId="0" fontId="9" fillId="0" borderId="11" xfId="51" applyFont="1" applyBorder="1" applyAlignment="1">
      <alignment horizontal="center" vertical="center" wrapText="1"/>
    </xf>
    <xf numFmtId="0" fontId="9" fillId="0" borderId="2" xfId="51" applyFont="1" applyBorder="1" applyAlignment="1">
      <alignment horizontal="center" vertical="center" wrapText="1"/>
    </xf>
    <xf numFmtId="9" fontId="9" fillId="0" borderId="2" xfId="51" applyNumberFormat="1" applyFont="1" applyBorder="1" applyAlignment="1">
      <alignment horizontal="center" vertical="center" wrapText="1"/>
    </xf>
    <xf numFmtId="0" fontId="9" fillId="0" borderId="3" xfId="51" applyFont="1" applyBorder="1" applyAlignment="1">
      <alignment horizontal="center" vertical="center" wrapText="1"/>
    </xf>
    <xf numFmtId="0" fontId="9" fillId="0" borderId="4" xfId="51" applyFont="1" applyBorder="1" applyAlignment="1">
      <alignment horizontal="center" vertical="center" wrapText="1"/>
    </xf>
    <xf numFmtId="9" fontId="3" fillId="0" borderId="2" xfId="0" applyNumberFormat="1" applyFont="1" applyBorder="1" applyAlignment="1">
      <alignment horizontal="center" vertical="center" wrapText="1"/>
    </xf>
    <xf numFmtId="49" fontId="3" fillId="2" borderId="12" xfId="51" applyNumberFormat="1" applyFont="1" applyFill="1" applyBorder="1" applyAlignment="1">
      <alignment horizontal="center" vertical="top" wrapText="1"/>
    </xf>
    <xf numFmtId="49" fontId="3" fillId="2" borderId="7" xfId="51" applyNumberFormat="1" applyFont="1" applyFill="1" applyBorder="1" applyAlignment="1">
      <alignment horizontal="center" vertical="top" wrapText="1"/>
    </xf>
    <xf numFmtId="9" fontId="3" fillId="0" borderId="6" xfId="51" applyNumberFormat="1" applyFont="1" applyBorder="1" applyAlignment="1">
      <alignment horizontal="center" vertical="center" wrapText="1"/>
    </xf>
    <xf numFmtId="49" fontId="3" fillId="2" borderId="1" xfId="51" applyNumberFormat="1" applyFont="1" applyFill="1" applyBorder="1" applyAlignment="1">
      <alignment horizontal="center" vertical="top" wrapText="1"/>
    </xf>
    <xf numFmtId="49" fontId="3" fillId="2" borderId="11" xfId="51" applyNumberFormat="1" applyFont="1" applyFill="1" applyBorder="1" applyAlignment="1">
      <alignment horizontal="center" vertical="top" wrapText="1"/>
    </xf>
    <xf numFmtId="0" fontId="3" fillId="0" borderId="2" xfId="53" applyFont="1" applyBorder="1" applyAlignment="1">
      <alignment horizontal="center" vertical="center" wrapText="1"/>
    </xf>
    <xf numFmtId="49" fontId="3" fillId="0" borderId="2" xfId="51" applyNumberFormat="1" applyFont="1" applyBorder="1" applyAlignment="1">
      <alignment horizontal="left"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wrapText="1"/>
    </xf>
    <xf numFmtId="0" fontId="3" fillId="0" borderId="12"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10"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1" xfId="52" applyFont="1" applyBorder="1" applyAlignment="1">
      <alignment horizontal="center" vertical="center" wrapText="1"/>
    </xf>
    <xf numFmtId="49" fontId="8" fillId="2" borderId="6" xfId="53" applyNumberFormat="1" applyFill="1" applyBorder="1" applyAlignment="1">
      <alignment horizontal="left" vertical="center" wrapText="1"/>
    </xf>
    <xf numFmtId="0" fontId="8" fillId="2" borderId="12" xfId="53" applyFill="1" applyBorder="1" applyAlignment="1">
      <alignment horizontal="left" vertical="center" wrapText="1"/>
    </xf>
    <xf numFmtId="0" fontId="8" fillId="2" borderId="7" xfId="53" applyFill="1" applyBorder="1" applyAlignment="1">
      <alignment horizontal="left" vertical="center" wrapText="1"/>
    </xf>
    <xf numFmtId="49" fontId="3" fillId="2" borderId="6" xfId="53" applyNumberFormat="1" applyFont="1" applyFill="1" applyBorder="1" applyAlignment="1">
      <alignment horizontal="center" vertical="center" wrapText="1"/>
    </xf>
    <xf numFmtId="0" fontId="8" fillId="2" borderId="8" xfId="53" applyFill="1" applyBorder="1" applyAlignment="1">
      <alignment horizontal="left" vertical="center" wrapText="1"/>
    </xf>
    <xf numFmtId="0" fontId="8" fillId="2" borderId="0" xfId="53" applyFill="1" applyAlignment="1">
      <alignment horizontal="left" vertical="center" wrapText="1"/>
    </xf>
    <xf numFmtId="0" fontId="8" fillId="2" borderId="9" xfId="53" applyFill="1" applyBorder="1" applyAlignment="1">
      <alignment horizontal="left" vertical="center" wrapText="1"/>
    </xf>
    <xf numFmtId="0" fontId="3" fillId="2" borderId="8" xfId="53" applyFont="1" applyFill="1" applyBorder="1" applyAlignment="1">
      <alignment horizontal="center" vertical="center" wrapText="1"/>
    </xf>
    <xf numFmtId="0" fontId="8" fillId="2" borderId="10" xfId="53" applyFill="1" applyBorder="1" applyAlignment="1">
      <alignment horizontal="left" vertical="center" wrapText="1"/>
    </xf>
    <xf numFmtId="0" fontId="8" fillId="2" borderId="1" xfId="53" applyFill="1" applyBorder="1" applyAlignment="1">
      <alignment horizontal="left" vertical="center" wrapText="1"/>
    </xf>
    <xf numFmtId="0" fontId="8" fillId="2" borderId="11" xfId="53" applyFill="1" applyBorder="1" applyAlignment="1">
      <alignment horizontal="left" vertical="center" wrapText="1"/>
    </xf>
    <xf numFmtId="0" fontId="3" fillId="2" borderId="10" xfId="53" applyFont="1" applyFill="1" applyBorder="1" applyAlignment="1">
      <alignment horizontal="center" vertical="center" wrapText="1"/>
    </xf>
    <xf numFmtId="0" fontId="3" fillId="0" borderId="3" xfId="52" applyFont="1" applyBorder="1" applyAlignment="1">
      <alignment horizontal="center" vertical="center" wrapText="1"/>
    </xf>
    <xf numFmtId="0" fontId="3" fillId="0" borderId="6" xfId="52" applyFont="1" applyBorder="1" applyAlignment="1">
      <alignment horizontal="left" vertical="center" wrapText="1"/>
    </xf>
    <xf numFmtId="0" fontId="3" fillId="0" borderId="7" xfId="52" applyFont="1" applyBorder="1" applyAlignment="1">
      <alignment horizontal="left" vertical="center" wrapText="1"/>
    </xf>
    <xf numFmtId="0" fontId="3" fillId="0" borderId="8" xfId="52" applyFont="1" applyBorder="1" applyAlignment="1">
      <alignment horizontal="left" vertical="center" wrapText="1"/>
    </xf>
    <xf numFmtId="0" fontId="3" fillId="0" borderId="9" xfId="52" applyFont="1" applyBorder="1" applyAlignment="1">
      <alignment horizontal="left" vertical="center" wrapText="1"/>
    </xf>
    <xf numFmtId="0" fontId="3" fillId="2" borderId="12" xfId="53" applyFont="1" applyFill="1" applyBorder="1" applyAlignment="1">
      <alignment horizontal="center" vertical="center" wrapText="1"/>
    </xf>
    <xf numFmtId="0" fontId="3" fillId="2" borderId="7" xfId="53" applyFont="1" applyFill="1" applyBorder="1" applyAlignment="1">
      <alignment horizontal="center" vertical="center" wrapText="1"/>
    </xf>
    <xf numFmtId="0" fontId="3" fillId="2" borderId="0" xfId="53" applyFont="1" applyFill="1" applyAlignment="1">
      <alignment horizontal="center" vertical="center" wrapText="1"/>
    </xf>
    <xf numFmtId="0" fontId="3" fillId="2" borderId="9" xfId="53" applyFont="1" applyFill="1" applyBorder="1" applyAlignment="1">
      <alignment horizontal="center" vertical="center" wrapText="1"/>
    </xf>
    <xf numFmtId="0" fontId="3" fillId="2" borderId="1" xfId="53" applyFont="1" applyFill="1" applyBorder="1" applyAlignment="1">
      <alignment horizontal="center" vertical="center" wrapText="1"/>
    </xf>
    <xf numFmtId="0" fontId="3" fillId="2" borderId="11" xfId="53" applyFont="1" applyFill="1" applyBorder="1" applyAlignment="1">
      <alignment horizontal="center" vertical="center" wrapText="1"/>
    </xf>
    <xf numFmtId="0" fontId="3" fillId="0" borderId="5" xfId="52" applyFont="1" applyBorder="1" applyAlignment="1">
      <alignment horizontal="center" vertical="center" wrapText="1"/>
    </xf>
    <xf numFmtId="0" fontId="3" fillId="0" borderId="4" xfId="52" applyFont="1" applyBorder="1" applyAlignment="1">
      <alignment horizontal="center" vertical="center" wrapText="1"/>
    </xf>
    <xf numFmtId="0" fontId="6" fillId="0" borderId="3" xfId="52" applyFont="1" applyBorder="1" applyAlignment="1">
      <alignment horizontal="center" vertical="center"/>
    </xf>
    <xf numFmtId="0" fontId="6" fillId="0" borderId="4" xfId="52" applyFont="1" applyBorder="1" applyAlignment="1">
      <alignment horizontal="center" vertical="center"/>
    </xf>
    <xf numFmtId="0" fontId="6" fillId="0" borderId="2" xfId="52" applyFont="1" applyBorder="1" applyAlignment="1">
      <alignment horizontal="center" vertical="center" wrapText="1"/>
    </xf>
    <xf numFmtId="0" fontId="6" fillId="0" borderId="3" xfId="52" applyFont="1" applyBorder="1" applyAlignment="1">
      <alignment horizontal="center" vertical="center" wrapText="1"/>
    </xf>
    <xf numFmtId="0" fontId="6" fillId="0" borderId="4" xfId="52" applyFont="1" applyBorder="1" applyAlignment="1">
      <alignment horizontal="center" vertical="center" wrapText="1"/>
    </xf>
    <xf numFmtId="9" fontId="6" fillId="0" borderId="2" xfId="52" applyNumberFormat="1" applyFont="1" applyBorder="1" applyAlignment="1">
      <alignment horizontal="center" vertical="center" wrapText="1"/>
    </xf>
    <xf numFmtId="0" fontId="3" fillId="0" borderId="6" xfId="52" applyFont="1" applyBorder="1" applyAlignment="1">
      <alignment vertical="center" wrapText="1"/>
    </xf>
    <xf numFmtId="0" fontId="3" fillId="0" borderId="7" xfId="52" applyFont="1" applyBorder="1" applyAlignment="1">
      <alignment vertical="center" wrapText="1"/>
    </xf>
    <xf numFmtId="0" fontId="3" fillId="0" borderId="8" xfId="52" applyFont="1" applyBorder="1" applyAlignment="1">
      <alignment vertical="center" wrapText="1"/>
    </xf>
    <xf numFmtId="0" fontId="3" fillId="0" borderId="9" xfId="52" applyFont="1" applyBorder="1" applyAlignment="1">
      <alignment vertical="center" wrapText="1"/>
    </xf>
    <xf numFmtId="0" fontId="3" fillId="0" borderId="10" xfId="52" applyFont="1" applyBorder="1" applyAlignment="1">
      <alignment vertical="center" wrapText="1"/>
    </xf>
    <xf numFmtId="0" fontId="3" fillId="0" borderId="11" xfId="52" applyFont="1" applyBorder="1" applyAlignment="1">
      <alignment vertical="center" wrapText="1"/>
    </xf>
    <xf numFmtId="0" fontId="3" fillId="0" borderId="2" xfId="56" applyFont="1" applyBorder="1" applyAlignment="1">
      <alignment horizontal="center" vertical="center" wrapText="1"/>
    </xf>
    <xf numFmtId="49" fontId="8" fillId="2" borderId="6" xfId="53" applyNumberFormat="1" applyFill="1" applyBorder="1" applyAlignment="1">
      <alignment horizontal="center" vertical="center" wrapText="1"/>
    </xf>
    <xf numFmtId="0" fontId="8" fillId="2" borderId="12" xfId="53" applyFill="1" applyBorder="1" applyAlignment="1">
      <alignment horizontal="center" vertical="center" wrapText="1"/>
    </xf>
    <xf numFmtId="0" fontId="8" fillId="2" borderId="7" xfId="53" applyFill="1" applyBorder="1" applyAlignment="1">
      <alignment horizontal="center" vertical="center" wrapText="1"/>
    </xf>
    <xf numFmtId="0" fontId="8" fillId="2" borderId="8" xfId="53" applyFill="1" applyBorder="1" applyAlignment="1">
      <alignment horizontal="center" vertical="center" wrapText="1"/>
    </xf>
    <xf numFmtId="0" fontId="8" fillId="2" borderId="0" xfId="53" applyFill="1" applyAlignment="1">
      <alignment horizontal="center" vertical="center" wrapText="1"/>
    </xf>
    <xf numFmtId="0" fontId="8" fillId="2" borderId="9" xfId="53" applyFill="1" applyBorder="1" applyAlignment="1">
      <alignment horizontal="center" vertical="center" wrapText="1"/>
    </xf>
    <xf numFmtId="0" fontId="8" fillId="2" borderId="10" xfId="53" applyFill="1" applyBorder="1" applyAlignment="1">
      <alignment horizontal="center" vertical="center" wrapText="1"/>
    </xf>
    <xf numFmtId="0" fontId="8" fillId="2" borderId="1" xfId="53" applyFill="1" applyBorder="1" applyAlignment="1">
      <alignment horizontal="center" vertical="center" wrapText="1"/>
    </xf>
    <xf numFmtId="0" fontId="8" fillId="2" borderId="11" xfId="53" applyFill="1" applyBorder="1" applyAlignment="1">
      <alignment horizontal="center" vertical="center" wrapText="1"/>
    </xf>
    <xf numFmtId="9" fontId="3" fillId="0" borderId="2" xfId="51" applyNumberFormat="1" applyFont="1" applyBorder="1" applyAlignment="1">
      <alignment horizontal="center" vertical="center" wrapText="1"/>
    </xf>
    <xf numFmtId="9" fontId="3" fillId="0" borderId="15" xfId="51" applyNumberFormat="1" applyFont="1" applyBorder="1" applyAlignment="1">
      <alignment horizontal="center" vertical="center" wrapText="1"/>
    </xf>
    <xf numFmtId="0" fontId="3" fillId="0" borderId="15" xfId="51" applyFont="1" applyBorder="1" applyAlignment="1">
      <alignment horizontal="center" vertical="center" wrapText="1"/>
    </xf>
    <xf numFmtId="0" fontId="3" fillId="0" borderId="3" xfId="53" applyFont="1" applyBorder="1" applyAlignment="1">
      <alignment horizontal="center" vertical="center" wrapText="1"/>
    </xf>
    <xf numFmtId="0" fontId="3" fillId="0" borderId="5" xfId="53" applyFont="1" applyBorder="1" applyAlignment="1">
      <alignment horizontal="center" vertical="center" wrapText="1"/>
    </xf>
    <xf numFmtId="0" fontId="3" fillId="0" borderId="4" xfId="53" applyFont="1" applyBorder="1" applyAlignment="1">
      <alignment horizontal="center" vertical="center" wrapText="1"/>
    </xf>
    <xf numFmtId="0" fontId="3" fillId="0" borderId="2" xfId="53" applyFont="1" applyBorder="1" applyAlignment="1">
      <alignment horizontal="left" vertical="center" wrapText="1"/>
    </xf>
    <xf numFmtId="0" fontId="10" fillId="0" borderId="0" xfId="0" applyFont="1" applyAlignment="1">
      <alignment horizontal="right"/>
    </xf>
    <xf numFmtId="0" fontId="11" fillId="0" borderId="0" xfId="51" applyFont="1" applyAlignment="1">
      <alignment horizontal="center" vertical="center"/>
    </xf>
    <xf numFmtId="0" fontId="12" fillId="0" borderId="0" xfId="51" applyFont="1" applyAlignment="1">
      <alignment horizontal="center" vertical="center"/>
    </xf>
    <xf numFmtId="49" fontId="8" fillId="0" borderId="2" xfId="51" applyNumberFormat="1" applyBorder="1" applyAlignment="1">
      <alignment horizontal="center" vertical="center" wrapText="1"/>
    </xf>
    <xf numFmtId="4" fontId="3" fillId="0" borderId="2" xfId="51" applyNumberFormat="1" applyFont="1" applyBorder="1" applyAlignment="1">
      <alignment horizontal="center" vertical="center"/>
    </xf>
    <xf numFmtId="4" fontId="3" fillId="0" borderId="2" xfId="51" applyNumberFormat="1" applyFont="1" applyBorder="1" applyAlignment="1">
      <alignment vertical="center"/>
    </xf>
    <xf numFmtId="0" fontId="3" fillId="0" borderId="2" xfId="51" applyFont="1" applyBorder="1" applyAlignment="1">
      <alignment horizontal="center" vertical="center"/>
    </xf>
    <xf numFmtId="177" fontId="3" fillId="0" borderId="2" xfId="51" applyNumberFormat="1" applyFont="1" applyBorder="1" applyAlignment="1">
      <alignment horizontal="center" vertical="center" wrapText="1"/>
    </xf>
    <xf numFmtId="9" fontId="3" fillId="0" borderId="2" xfId="53" applyNumberFormat="1" applyFont="1" applyBorder="1" applyAlignment="1">
      <alignment horizontal="center" vertical="center" wrapText="1"/>
    </xf>
    <xf numFmtId="49" fontId="3" fillId="0" borderId="3" xfId="53" applyNumberFormat="1" applyFont="1" applyBorder="1" applyAlignment="1">
      <alignment horizontal="center" vertical="center" wrapText="1"/>
    </xf>
    <xf numFmtId="49" fontId="8" fillId="0" borderId="6" xfId="52" applyNumberFormat="1" applyFont="1" applyBorder="1" applyAlignment="1">
      <alignment horizontal="center" vertical="center" wrapText="1"/>
    </xf>
    <xf numFmtId="49" fontId="8" fillId="0" borderId="7" xfId="52" applyNumberFormat="1" applyFont="1" applyBorder="1" applyAlignment="1">
      <alignment horizontal="center" vertical="center" wrapText="1"/>
    </xf>
    <xf numFmtId="49" fontId="8" fillId="0" borderId="2" xfId="52" applyNumberFormat="1" applyFont="1" applyBorder="1" applyAlignment="1">
      <alignment horizontal="center" vertical="center" wrapText="1"/>
    </xf>
    <xf numFmtId="49" fontId="8" fillId="0" borderId="3" xfId="52" applyNumberFormat="1" applyFont="1" applyBorder="1" applyAlignment="1">
      <alignment horizontal="center" vertical="center"/>
    </xf>
    <xf numFmtId="49" fontId="8" fillId="0" borderId="4" xfId="52" applyNumberFormat="1" applyFont="1" applyBorder="1" applyAlignment="1">
      <alignment horizontal="center" vertical="center"/>
    </xf>
    <xf numFmtId="49" fontId="8" fillId="0" borderId="3" xfId="52" applyNumberFormat="1" applyFont="1" applyBorder="1" applyAlignment="1">
      <alignment horizontal="center" vertical="center" wrapText="1"/>
    </xf>
    <xf numFmtId="49" fontId="8" fillId="0" borderId="4" xfId="52" applyNumberFormat="1" applyFont="1" applyBorder="1" applyAlignment="1">
      <alignment horizontal="center" vertical="center" wrapText="1"/>
    </xf>
    <xf numFmtId="49" fontId="13" fillId="0" borderId="3" xfId="51" applyNumberFormat="1" applyFont="1" applyBorder="1" applyAlignment="1">
      <alignment horizontal="center" vertical="center" wrapText="1"/>
    </xf>
    <xf numFmtId="0" fontId="14" fillId="0" borderId="0" xfId="0" applyFont="1"/>
    <xf numFmtId="0" fontId="10" fillId="0" borderId="0" xfId="0" applyFont="1"/>
    <xf numFmtId="0" fontId="15" fillId="0" borderId="0" xfId="0" applyFont="1" applyAlignment="1">
      <alignment horizontal="center" vertical="center" wrapText="1"/>
    </xf>
    <xf numFmtId="0" fontId="16" fillId="0" borderId="0" xfId="0" applyFont="1" applyAlignment="1">
      <alignment horizontal="centerContinuous"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178" fontId="10" fillId="0" borderId="10"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178" fontId="10" fillId="0" borderId="3" xfId="0" applyNumberFormat="1" applyFont="1" applyBorder="1" applyAlignment="1">
      <alignment horizontal="center" vertical="center" wrapText="1"/>
    </xf>
    <xf numFmtId="49" fontId="10" fillId="0" borderId="2" xfId="4" applyNumberFormat="1" applyFont="1" applyFill="1" applyBorder="1" applyAlignment="1">
      <alignment horizontal="center" vertical="center"/>
    </xf>
    <xf numFmtId="49" fontId="15" fillId="0" borderId="2" xfId="0" applyNumberFormat="1" applyFont="1" applyBorder="1" applyAlignment="1">
      <alignment horizontal="left" vertical="center" wrapText="1"/>
    </xf>
    <xf numFmtId="49" fontId="10" fillId="0" borderId="2" xfId="0" applyNumberFormat="1" applyFont="1" applyBorder="1" applyAlignment="1">
      <alignment horizontal="center" vertical="center"/>
    </xf>
    <xf numFmtId="3" fontId="10" fillId="0" borderId="2" xfId="0" applyNumberFormat="1" applyFont="1" applyBorder="1" applyAlignment="1">
      <alignment wrapText="1"/>
    </xf>
    <xf numFmtId="0" fontId="15" fillId="0" borderId="2" xfId="0" applyFont="1" applyBorder="1" applyAlignment="1">
      <alignment horizontal="left" vertical="center" wrapText="1"/>
    </xf>
    <xf numFmtId="0" fontId="0" fillId="0" borderId="2" xfId="0" applyBorder="1"/>
    <xf numFmtId="49" fontId="10" fillId="0" borderId="2" xfId="0" applyNumberFormat="1" applyFont="1" applyBorder="1" applyAlignment="1">
      <alignment horizontal="left" vertical="center" wrapText="1"/>
    </xf>
    <xf numFmtId="0" fontId="10" fillId="0" borderId="2" xfId="0" applyFont="1" applyBorder="1" applyAlignment="1">
      <alignment vertical="center" wrapText="1"/>
    </xf>
    <xf numFmtId="0" fontId="10" fillId="0" borderId="2" xfId="0" applyFont="1" applyBorder="1"/>
    <xf numFmtId="0" fontId="10" fillId="0" borderId="0" xfId="0" applyFont="1" applyAlignment="1">
      <alignment horizontal="right" vertical="center"/>
    </xf>
    <xf numFmtId="0" fontId="10" fillId="0" borderId="0" xfId="0" applyFont="1" applyAlignment="1">
      <alignment horizontal="center" vertical="center" wrapText="1"/>
    </xf>
    <xf numFmtId="49" fontId="10" fillId="0" borderId="2" xfId="0" applyNumberFormat="1" applyFont="1" applyBorder="1" applyAlignment="1">
      <alignment horizontal="center" vertical="center" wrapText="1"/>
    </xf>
    <xf numFmtId="0" fontId="17" fillId="0" borderId="0" xfId="0" applyFont="1"/>
    <xf numFmtId="0" fontId="16" fillId="0" borderId="0" xfId="0" applyFont="1"/>
    <xf numFmtId="0" fontId="16" fillId="0" borderId="0" xfId="0" applyFont="1" applyAlignment="1">
      <alignment horizont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49" fontId="10" fillId="0" borderId="2" xfId="0" applyNumberFormat="1" applyFont="1" applyBorder="1" applyAlignment="1">
      <alignment vertic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right" vertical="center" wrapText="1"/>
    </xf>
    <xf numFmtId="0" fontId="10" fillId="0" borderId="4" xfId="0" applyFont="1" applyBorder="1" applyAlignment="1">
      <alignment horizont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2" xfId="0" applyFont="1" applyBorder="1" applyAlignment="1">
      <alignment horizontal="right" vertical="center"/>
    </xf>
    <xf numFmtId="0" fontId="15" fillId="0" borderId="0" xfId="0" applyFont="1"/>
    <xf numFmtId="49" fontId="0" fillId="0" borderId="0" xfId="0" applyNumberFormat="1"/>
    <xf numFmtId="49" fontId="15" fillId="0" borderId="0" xfId="0" applyNumberFormat="1" applyFont="1" applyAlignment="1">
      <alignment horizontal="center" vertical="center" wrapText="1"/>
    </xf>
    <xf numFmtId="0" fontId="15" fillId="0" borderId="0" xfId="0" applyFont="1" applyAlignment="1">
      <alignment horizontal="centerContinuous" vertical="center"/>
    </xf>
    <xf numFmtId="49" fontId="15" fillId="0" borderId="0" xfId="0" applyNumberFormat="1" applyFont="1" applyAlignment="1">
      <alignment horizontal="centerContinuous" vertical="center"/>
    </xf>
    <xf numFmtId="49" fontId="10" fillId="0" borderId="1" xfId="0" applyNumberFormat="1" applyFont="1" applyBorder="1" applyAlignment="1">
      <alignment horizontal="left" vertical="center"/>
    </xf>
    <xf numFmtId="49" fontId="15" fillId="0" borderId="2" xfId="4" applyNumberFormat="1" applyFont="1" applyFill="1" applyBorder="1" applyAlignment="1">
      <alignment horizontal="center" vertical="center"/>
    </xf>
    <xf numFmtId="179" fontId="15" fillId="0" borderId="2" xfId="0" applyNumberFormat="1" applyFont="1" applyBorder="1" applyAlignment="1">
      <alignment vertical="center" wrapText="1"/>
    </xf>
    <xf numFmtId="180" fontId="15" fillId="0" borderId="2" xfId="0" applyNumberFormat="1" applyFont="1" applyBorder="1" applyAlignment="1">
      <alignment vertical="center" wrapText="1"/>
    </xf>
    <xf numFmtId="0" fontId="10" fillId="0" borderId="2" xfId="4" applyNumberFormat="1" applyFont="1" applyFill="1" applyBorder="1" applyAlignment="1">
      <alignment horizontal="left" vertical="center"/>
    </xf>
    <xf numFmtId="0" fontId="10" fillId="0" borderId="2" xfId="0" applyFont="1" applyBorder="1" applyAlignment="1">
      <alignment horizontal="left" vertical="center" wrapText="1"/>
    </xf>
    <xf numFmtId="180" fontId="10" fillId="0" borderId="2" xfId="0" applyNumberFormat="1" applyFont="1" applyBorder="1" applyAlignment="1">
      <alignment vertical="center" wrapText="1"/>
    </xf>
    <xf numFmtId="49" fontId="10" fillId="3" borderId="2" xfId="0" applyNumberFormat="1" applyFont="1" applyFill="1" applyBorder="1" applyAlignment="1">
      <alignment horizontal="left" vertical="center" wrapText="1"/>
    </xf>
    <xf numFmtId="0" fontId="10" fillId="3" borderId="2" xfId="0" applyFont="1" applyFill="1" applyBorder="1" applyAlignment="1">
      <alignment vertical="center" wrapText="1"/>
    </xf>
    <xf numFmtId="0" fontId="10" fillId="3" borderId="16" xfId="0" applyFont="1" applyFill="1" applyBorder="1" applyAlignment="1">
      <alignment horizontal="left" vertical="center" wrapText="1"/>
    </xf>
    <xf numFmtId="0" fontId="10" fillId="3" borderId="16" xfId="0" applyFont="1" applyFill="1" applyBorder="1" applyAlignment="1">
      <alignment vertical="center" wrapText="1"/>
    </xf>
    <xf numFmtId="180" fontId="10" fillId="0" borderId="16" xfId="0" applyNumberFormat="1" applyFont="1" applyBorder="1" applyAlignment="1">
      <alignment vertical="center" wrapText="1"/>
    </xf>
    <xf numFmtId="49" fontId="10" fillId="3" borderId="16" xfId="0" applyNumberFormat="1" applyFont="1" applyFill="1" applyBorder="1" applyAlignment="1">
      <alignment horizontal="left" vertical="center" wrapText="1"/>
    </xf>
    <xf numFmtId="180" fontId="10" fillId="0" borderId="2" xfId="4" applyNumberFormat="1" applyFont="1" applyFill="1" applyBorder="1" applyAlignment="1">
      <alignment vertical="center"/>
    </xf>
    <xf numFmtId="0" fontId="15" fillId="0" borderId="2" xfId="4" applyNumberFormat="1" applyFont="1" applyFill="1" applyBorder="1" applyAlignment="1">
      <alignment horizontal="centerContinuous" vertical="center"/>
    </xf>
    <xf numFmtId="49" fontId="15" fillId="0" borderId="15" xfId="4" applyNumberFormat="1" applyFont="1" applyFill="1" applyBorder="1" applyAlignment="1">
      <alignment horizontal="left" vertical="center" wrapText="1"/>
    </xf>
    <xf numFmtId="179" fontId="15" fillId="0" borderId="2" xfId="0" applyNumberFormat="1" applyFont="1" applyBorder="1" applyAlignment="1">
      <alignment vertical="center"/>
    </xf>
    <xf numFmtId="181" fontId="15" fillId="0" borderId="2" xfId="0" applyNumberFormat="1" applyFont="1" applyBorder="1" applyAlignment="1">
      <alignment vertical="center" wrapText="1"/>
    </xf>
    <xf numFmtId="49" fontId="10" fillId="0" borderId="15" xfId="4" applyNumberFormat="1" applyFont="1" applyFill="1" applyBorder="1" applyAlignment="1">
      <alignment horizontal="left" vertical="center" wrapText="1"/>
    </xf>
    <xf numFmtId="179" fontId="10" fillId="0" borderId="2" xfId="0" applyNumberFormat="1" applyFont="1" applyBorder="1" applyAlignment="1">
      <alignment vertical="center"/>
    </xf>
    <xf numFmtId="181" fontId="10" fillId="0" borderId="2" xfId="0" applyNumberFormat="1" applyFont="1" applyBorder="1" applyAlignment="1">
      <alignment vertical="center" wrapText="1"/>
    </xf>
    <xf numFmtId="0" fontId="0" fillId="0" borderId="2" xfId="0" applyBorder="1" applyAlignment="1">
      <alignment vertical="center"/>
    </xf>
    <xf numFmtId="3" fontId="15" fillId="0" borderId="2" xfId="0" applyNumberFormat="1" applyFont="1" applyBorder="1" applyAlignment="1">
      <alignment vertical="center" wrapText="1"/>
    </xf>
    <xf numFmtId="0" fontId="15" fillId="0" borderId="2" xfId="0" applyFont="1" applyBorder="1" applyAlignment="1">
      <alignment vertical="center"/>
    </xf>
    <xf numFmtId="0" fontId="10" fillId="0" borderId="2" xfId="0" applyFont="1" applyBorder="1" applyAlignment="1">
      <alignment vertical="center"/>
    </xf>
    <xf numFmtId="179" fontId="10" fillId="0" borderId="2" xfId="0" applyNumberFormat="1" applyFont="1" applyBorder="1" applyAlignment="1">
      <alignment vertical="center" wrapText="1"/>
    </xf>
    <xf numFmtId="0" fontId="10" fillId="0" borderId="2" xfId="0" applyFont="1" applyBorder="1" applyAlignment="1">
      <alignment horizontal="left" vertical="center"/>
    </xf>
    <xf numFmtId="49" fontId="15" fillId="0" borderId="2" xfId="0" applyNumberFormat="1" applyFont="1" applyBorder="1"/>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179" fontId="15" fillId="2" borderId="2" xfId="0" applyNumberFormat="1" applyFont="1" applyFill="1" applyBorder="1" applyAlignment="1">
      <alignment vertical="center" wrapText="1"/>
    </xf>
    <xf numFmtId="179" fontId="15" fillId="0" borderId="2" xfId="4" applyNumberFormat="1" applyFont="1" applyFill="1" applyBorder="1" applyAlignment="1">
      <alignment vertical="center"/>
    </xf>
    <xf numFmtId="179" fontId="15" fillId="0" borderId="3" xfId="0" applyNumberFormat="1" applyFont="1" applyBorder="1" applyAlignment="1">
      <alignment vertical="center" wrapText="1"/>
    </xf>
    <xf numFmtId="49" fontId="18" fillId="0" borderId="16" xfId="55" applyNumberFormat="1" applyFont="1" applyBorder="1" applyAlignment="1">
      <alignment horizontal="left" vertical="center" wrapText="1"/>
    </xf>
    <xf numFmtId="49" fontId="10" fillId="2" borderId="2" xfId="0" applyNumberFormat="1" applyFont="1" applyFill="1" applyBorder="1" applyAlignment="1">
      <alignment horizontal="center" vertical="center" wrapText="1"/>
    </xf>
    <xf numFmtId="182" fontId="10" fillId="0" borderId="2" xfId="4" applyNumberFormat="1" applyFont="1" applyFill="1" applyBorder="1" applyAlignment="1">
      <alignment vertical="center"/>
    </xf>
    <xf numFmtId="179" fontId="10" fillId="2" borderId="2" xfId="0" applyNumberFormat="1" applyFont="1" applyFill="1" applyBorder="1" applyAlignment="1">
      <alignment vertical="center" wrapText="1"/>
    </xf>
    <xf numFmtId="179" fontId="10" fillId="0" borderId="2" xfId="4" applyNumberFormat="1" applyFont="1" applyFill="1" applyBorder="1" applyAlignment="1">
      <alignment vertical="center"/>
    </xf>
    <xf numFmtId="179" fontId="10" fillId="0" borderId="3" xfId="0" applyNumberFormat="1" applyFont="1" applyBorder="1" applyAlignment="1">
      <alignment vertical="center" wrapText="1"/>
    </xf>
    <xf numFmtId="182" fontId="10" fillId="0" borderId="2" xfId="4" applyNumberFormat="1" applyFont="1" applyFill="1" applyBorder="1" applyAlignment="1">
      <alignment horizontal="left" vertical="center"/>
    </xf>
    <xf numFmtId="49" fontId="18" fillId="3" borderId="16" xfId="55" applyNumberFormat="1" applyFont="1" applyFill="1" applyBorder="1" applyAlignment="1">
      <alignment horizontal="left" vertical="center" wrapText="1"/>
    </xf>
    <xf numFmtId="179" fontId="15" fillId="0" borderId="2" xfId="0" applyNumberFormat="1" applyFont="1" applyBorder="1" applyAlignment="1">
      <alignment horizontal="right" vertical="center" wrapText="1"/>
    </xf>
    <xf numFmtId="180" fontId="15" fillId="0" borderId="2" xfId="0" applyNumberFormat="1" applyFont="1" applyBorder="1" applyAlignment="1">
      <alignment horizontal="right" vertical="center" wrapText="1"/>
    </xf>
    <xf numFmtId="180" fontId="10" fillId="0" borderId="2" xfId="0" applyNumberFormat="1" applyFont="1" applyBorder="1" applyAlignment="1">
      <alignment horizontal="right" vertical="center" wrapText="1"/>
    </xf>
    <xf numFmtId="181" fontId="15" fillId="0" borderId="2" xfId="0" applyNumberFormat="1" applyFont="1" applyBorder="1" applyAlignment="1">
      <alignment horizontal="right" vertical="center" wrapText="1"/>
    </xf>
    <xf numFmtId="181" fontId="10" fillId="0" borderId="2" xfId="0" applyNumberFormat="1" applyFont="1" applyBorder="1" applyAlignment="1">
      <alignment horizontal="right" vertical="center" wrapText="1"/>
    </xf>
    <xf numFmtId="0" fontId="0" fillId="0" borderId="2" xfId="0" applyBorder="1" applyAlignment="1">
      <alignment horizontal="right" vertical="center"/>
    </xf>
    <xf numFmtId="3" fontId="15" fillId="0" borderId="2" xfId="0" applyNumberFormat="1" applyFont="1" applyBorder="1" applyAlignment="1">
      <alignment vertical="center"/>
    </xf>
    <xf numFmtId="0" fontId="15" fillId="0" borderId="2" xfId="0" applyFont="1" applyBorder="1" applyAlignment="1">
      <alignment horizontal="right" vertical="center"/>
    </xf>
    <xf numFmtId="3" fontId="10" fillId="0" borderId="2" xfId="0" applyNumberFormat="1" applyFont="1" applyBorder="1" applyAlignment="1">
      <alignment vertical="center"/>
    </xf>
    <xf numFmtId="0" fontId="15" fillId="0" borderId="3" xfId="0" applyFont="1" applyBorder="1" applyAlignment="1">
      <alignment horizontal="right" vertical="center" wrapText="1"/>
    </xf>
    <xf numFmtId="0" fontId="15" fillId="0" borderId="2" xfId="0" applyFont="1" applyBorder="1" applyAlignment="1">
      <alignment horizontal="right" vertical="center" wrapText="1"/>
    </xf>
    <xf numFmtId="0" fontId="10" fillId="0" borderId="15" xfId="4" applyNumberFormat="1" applyFont="1" applyFill="1" applyBorder="1" applyAlignment="1">
      <alignment horizontal="center" vertical="center" wrapText="1"/>
    </xf>
    <xf numFmtId="49" fontId="15" fillId="0" borderId="2" xfId="4" applyNumberFormat="1" applyFont="1" applyFill="1" applyBorder="1" applyAlignment="1">
      <alignment horizontal="left" vertical="center" wrapText="1"/>
    </xf>
    <xf numFmtId="183" fontId="15" fillId="0" borderId="2" xfId="0" applyNumberFormat="1" applyFont="1" applyBorder="1" applyAlignment="1">
      <alignment vertical="center" wrapText="1"/>
    </xf>
    <xf numFmtId="0" fontId="10" fillId="0" borderId="15" xfId="4" applyNumberFormat="1" applyFont="1" applyFill="1" applyBorder="1" applyAlignment="1">
      <alignment horizontal="left" vertical="center" wrapText="1"/>
    </xf>
    <xf numFmtId="49" fontId="10" fillId="0" borderId="2" xfId="4" applyNumberFormat="1" applyFont="1" applyFill="1" applyBorder="1" applyAlignment="1">
      <alignment horizontal="left" vertical="center" wrapText="1"/>
    </xf>
    <xf numFmtId="0" fontId="18" fillId="3" borderId="16" xfId="0" applyFont="1" applyFill="1" applyBorder="1" applyAlignment="1">
      <alignment vertical="center" wrapText="1"/>
    </xf>
    <xf numFmtId="183" fontId="10" fillId="0" borderId="2" xfId="0" applyNumberFormat="1" applyFont="1" applyBorder="1" applyAlignment="1">
      <alignment vertical="center" wrapText="1"/>
    </xf>
    <xf numFmtId="0" fontId="10" fillId="0" borderId="15" xfId="4" applyNumberFormat="1" applyFont="1" applyFill="1" applyBorder="1" applyAlignment="1">
      <alignment vertical="center" wrapText="1"/>
    </xf>
    <xf numFmtId="0" fontId="10" fillId="0" borderId="15" xfId="4" applyNumberFormat="1" applyFont="1" applyFill="1" applyBorder="1" applyAlignment="1">
      <alignment horizontal="right" vertical="center" wrapText="1"/>
    </xf>
    <xf numFmtId="0" fontId="15" fillId="0" borderId="15" xfId="4" applyNumberFormat="1" applyFont="1" applyFill="1" applyBorder="1" applyAlignment="1">
      <alignment horizontal="left" vertical="center" wrapText="1"/>
    </xf>
    <xf numFmtId="180" fontId="15" fillId="0" borderId="3" xfId="0" applyNumberFormat="1" applyFont="1" applyBorder="1" applyAlignment="1">
      <alignment vertical="center" wrapText="1"/>
    </xf>
    <xf numFmtId="0" fontId="10" fillId="0" borderId="2" xfId="4" applyNumberFormat="1" applyFont="1" applyFill="1" applyBorder="1" applyAlignment="1">
      <alignment horizontal="left" vertical="center" wrapText="1"/>
    </xf>
    <xf numFmtId="180" fontId="10" fillId="0" borderId="3" xfId="0" applyNumberFormat="1" applyFont="1" applyBorder="1" applyAlignment="1">
      <alignment vertical="center" wrapText="1"/>
    </xf>
    <xf numFmtId="0" fontId="10" fillId="0" borderId="17" xfId="4" applyNumberFormat="1" applyFont="1" applyFill="1" applyBorder="1" applyAlignment="1">
      <alignment horizontal="left" vertical="center" wrapText="1"/>
    </xf>
    <xf numFmtId="0" fontId="18" fillId="3" borderId="16" xfId="56" applyFont="1" applyFill="1" applyBorder="1" applyAlignment="1">
      <alignment horizontal="left" vertical="center" wrapText="1"/>
    </xf>
    <xf numFmtId="180" fontId="0" fillId="0" borderId="2" xfId="0" applyNumberFormat="1" applyBorder="1" applyAlignment="1">
      <alignment vertical="center"/>
    </xf>
    <xf numFmtId="49" fontId="10" fillId="0" borderId="2" xfId="0" applyNumberFormat="1" applyFont="1" applyBorder="1"/>
    <xf numFmtId="0" fontId="10" fillId="0" borderId="2" xfId="0" applyFont="1" applyBorder="1" applyAlignment="1">
      <alignment horizontal="right"/>
    </xf>
    <xf numFmtId="0" fontId="15" fillId="0" borderId="3" xfId="0" applyFont="1" applyBorder="1" applyAlignment="1">
      <alignment vertical="center" wrapText="1"/>
    </xf>
    <xf numFmtId="180" fontId="10" fillId="0" borderId="15" xfId="0" applyNumberFormat="1" applyFont="1" applyBorder="1" applyAlignment="1">
      <alignment vertical="center" wrapText="1"/>
    </xf>
    <xf numFmtId="0" fontId="10" fillId="0" borderId="3" xfId="0" applyFont="1" applyBorder="1" applyAlignment="1">
      <alignment vertical="center" wrapText="1"/>
    </xf>
    <xf numFmtId="0" fontId="10" fillId="0" borderId="3" xfId="0" applyFont="1" applyBorder="1" applyAlignment="1">
      <alignment horizontal="right"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xf>
    <xf numFmtId="0" fontId="0" fillId="0" borderId="0" xfId="0" applyAlignment="1">
      <alignment horizontal="center"/>
    </xf>
    <xf numFmtId="49" fontId="16" fillId="0" borderId="0" xfId="0" applyNumberFormat="1" applyFont="1" applyAlignment="1">
      <alignment horizont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10" fillId="0" borderId="2" xfId="0" applyFont="1" applyBorder="1" applyAlignment="1">
      <alignment horizontal="center"/>
    </xf>
    <xf numFmtId="0" fontId="15" fillId="0" borderId="2" xfId="0" applyFont="1" applyBorder="1" applyAlignment="1">
      <alignment horizontal="center" vertical="center"/>
    </xf>
    <xf numFmtId="180" fontId="15" fillId="0" borderId="2" xfId="0" applyNumberFormat="1" applyFont="1" applyBorder="1" applyAlignment="1">
      <alignment vertical="center"/>
    </xf>
    <xf numFmtId="178" fontId="10" fillId="0" borderId="2" xfId="4" applyNumberFormat="1" applyFont="1" applyFill="1" applyBorder="1" applyAlignment="1">
      <alignment horizontal="center" vertical="center"/>
    </xf>
    <xf numFmtId="180" fontId="10" fillId="0" borderId="2" xfId="0" applyNumberFormat="1" applyFont="1" applyBorder="1" applyAlignment="1">
      <alignment vertical="center"/>
    </xf>
    <xf numFmtId="0" fontId="0" fillId="0" borderId="2" xfId="0" applyNumberFormat="1" applyFill="1" applyBorder="1" applyAlignment="1">
      <alignment horizontal="center" vertical="center"/>
    </xf>
    <xf numFmtId="4" fontId="10" fillId="0" borderId="16" xfId="0" applyNumberFormat="1" applyFont="1" applyBorder="1" applyAlignment="1">
      <alignment horizontal="center" vertical="center" wrapText="1"/>
    </xf>
    <xf numFmtId="179" fontId="15" fillId="0" borderId="2" xfId="0" applyNumberFormat="1" applyFont="1" applyBorder="1" applyAlignment="1">
      <alignment horizontal="center"/>
    </xf>
    <xf numFmtId="179" fontId="10" fillId="0" borderId="2" xfId="0" applyNumberFormat="1" applyFont="1" applyBorder="1" applyAlignment="1">
      <alignment horizontal="center"/>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3" fontId="15" fillId="0" borderId="2" xfId="0" applyNumberFormat="1" applyFont="1" applyBorder="1" applyAlignment="1">
      <alignment horizontal="center" vertical="center" wrapText="1"/>
    </xf>
    <xf numFmtId="179" fontId="10" fillId="0" borderId="2" xfId="0" applyNumberFormat="1" applyFont="1" applyBorder="1" applyAlignment="1">
      <alignment horizontal="center" vertical="center"/>
    </xf>
    <xf numFmtId="179" fontId="10" fillId="0" borderId="2" xfId="0" applyNumberFormat="1" applyFont="1" applyBorder="1" applyAlignment="1">
      <alignment horizontal="center" vertical="center" wrapText="1"/>
    </xf>
    <xf numFmtId="3" fontId="10" fillId="0" borderId="2" xfId="4" applyNumberFormat="1" applyFont="1" applyFill="1" applyBorder="1" applyAlignment="1">
      <alignment vertical="center" wrapText="1"/>
    </xf>
    <xf numFmtId="182" fontId="10" fillId="0" borderId="2" xfId="0" applyNumberFormat="1" applyFont="1" applyBorder="1" applyAlignment="1">
      <alignment vertical="center"/>
    </xf>
    <xf numFmtId="49" fontId="15" fillId="0" borderId="2" xfId="4" applyNumberFormat="1" applyFont="1" applyFill="1" applyBorder="1" applyAlignment="1">
      <alignment horizontal="left" vertical="center"/>
    </xf>
    <xf numFmtId="0" fontId="15" fillId="0" borderId="2" xfId="4" applyNumberFormat="1" applyFont="1" applyFill="1" applyBorder="1" applyAlignment="1">
      <alignment horizontal="left" vertical="center"/>
    </xf>
    <xf numFmtId="0" fontId="17" fillId="0" borderId="2" xfId="0" applyFont="1" applyBorder="1" applyAlignment="1">
      <alignment horizontal="center" vertical="center"/>
    </xf>
    <xf numFmtId="0" fontId="0" fillId="0" borderId="2" xfId="0" applyBorder="1" applyAlignment="1">
      <alignment horizontal="center" vertical="center"/>
    </xf>
    <xf numFmtId="3" fontId="10" fillId="0" borderId="2" xfId="0" applyNumberFormat="1" applyFont="1" applyBorder="1" applyAlignment="1">
      <alignment horizontal="right" vertical="center"/>
    </xf>
    <xf numFmtId="3" fontId="10" fillId="0" borderId="2" xfId="0" applyNumberFormat="1" applyFont="1" applyBorder="1"/>
    <xf numFmtId="180" fontId="15" fillId="0" borderId="2" xfId="0" applyNumberFormat="1" applyFont="1" applyBorder="1" applyAlignment="1">
      <alignment horizontal="right" vertical="center"/>
    </xf>
    <xf numFmtId="180" fontId="10" fillId="0" borderId="2" xfId="0" applyNumberFormat="1" applyFont="1" applyBorder="1" applyAlignment="1">
      <alignment horizontal="right" vertical="center"/>
    </xf>
    <xf numFmtId="0" fontId="17" fillId="0" borderId="2" xfId="0" applyFont="1" applyBorder="1" applyAlignment="1">
      <alignment horizontal="right"/>
    </xf>
    <xf numFmtId="0" fontId="0" fillId="0" borderId="2" xfId="0" applyBorder="1" applyAlignment="1">
      <alignment horizontal="right"/>
    </xf>
    <xf numFmtId="179" fontId="15" fillId="0" borderId="2" xfId="0" applyNumberFormat="1" applyFont="1" applyBorder="1" applyAlignment="1">
      <alignment horizontal="right" vertical="center"/>
    </xf>
    <xf numFmtId="179" fontId="17" fillId="0" borderId="2" xfId="0" applyNumberFormat="1" applyFont="1" applyBorder="1" applyAlignment="1">
      <alignment horizontal="center" vertical="center"/>
    </xf>
    <xf numFmtId="179" fontId="10" fillId="0" borderId="2" xfId="0" applyNumberFormat="1" applyFont="1" applyBorder="1" applyAlignment="1">
      <alignment horizontal="right" vertical="center"/>
    </xf>
    <xf numFmtId="179" fontId="0" fillId="0" borderId="2" xfId="0" applyNumberFormat="1" applyBorder="1" applyAlignment="1">
      <alignment horizontal="center" vertical="center"/>
    </xf>
    <xf numFmtId="180" fontId="17" fillId="0" borderId="2" xfId="0" applyNumberFormat="1" applyFont="1" applyBorder="1"/>
    <xf numFmtId="180" fontId="0" fillId="0" borderId="2" xfId="0" applyNumberFormat="1" applyBorder="1"/>
    <xf numFmtId="3" fontId="15" fillId="0" borderId="2" xfId="0" applyNumberFormat="1" applyFont="1" applyBorder="1" applyAlignment="1">
      <alignment horizontal="right" vertical="center"/>
    </xf>
    <xf numFmtId="0" fontId="15" fillId="0" borderId="2" xfId="0" applyFont="1" applyBorder="1"/>
    <xf numFmtId="0" fontId="10" fillId="0" borderId="4" xfId="0" applyFont="1" applyBorder="1"/>
    <xf numFmtId="0" fontId="17" fillId="0" borderId="2" xfId="0" applyFont="1" applyBorder="1" applyAlignment="1">
      <alignment horizontal="center"/>
    </xf>
    <xf numFmtId="0" fontId="0" fillId="0" borderId="2" xfId="0" applyBorder="1" applyAlignment="1">
      <alignment horizontal="center"/>
    </xf>
    <xf numFmtId="3" fontId="10" fillId="0" borderId="2" xfId="0" applyNumberFormat="1" applyFont="1" applyBorder="1" applyAlignment="1">
      <alignment vertical="center" wrapText="1"/>
    </xf>
    <xf numFmtId="179" fontId="10" fillId="0" borderId="2" xfId="4" applyNumberFormat="1" applyFont="1" applyFill="1" applyBorder="1" applyAlignment="1">
      <alignment vertical="center" wrapText="1"/>
    </xf>
    <xf numFmtId="0" fontId="10" fillId="0" borderId="1" xfId="0" applyFont="1" applyBorder="1" applyAlignment="1">
      <alignment vertical="center"/>
    </xf>
    <xf numFmtId="0" fontId="10" fillId="0" borderId="5" xfId="0" applyFont="1" applyBorder="1" applyAlignment="1">
      <alignment vertical="center"/>
    </xf>
    <xf numFmtId="0" fontId="10" fillId="0" borderId="12" xfId="0" applyFont="1" applyBorder="1" applyAlignment="1">
      <alignment vertical="center"/>
    </xf>
    <xf numFmtId="0" fontId="15" fillId="0" borderId="2" xfId="0" applyFont="1" applyBorder="1" applyAlignment="1">
      <alignment horizontal="center"/>
    </xf>
    <xf numFmtId="3" fontId="0" fillId="0" borderId="2" xfId="0" applyNumberFormat="1" applyBorder="1"/>
    <xf numFmtId="3" fontId="15" fillId="0" borderId="2" xfId="0" applyNumberFormat="1" applyFont="1" applyBorder="1"/>
    <xf numFmtId="49" fontId="19" fillId="0" borderId="0" xfId="0" applyNumberFormat="1" applyFont="1" applyAlignment="1">
      <alignment horizontal="center"/>
    </xf>
    <xf numFmtId="0" fontId="17" fillId="0" borderId="2" xfId="0" applyFont="1" applyBorder="1"/>
    <xf numFmtId="49" fontId="10" fillId="0" borderId="0" xfId="0" applyNumberFormat="1" applyFont="1"/>
    <xf numFmtId="49" fontId="10" fillId="0" borderId="2" xfId="0" applyNumberFormat="1" applyFont="1" applyBorder="1" applyAlignment="1">
      <alignment horizontal="left" vertical="center"/>
    </xf>
    <xf numFmtId="184" fontId="15" fillId="0" borderId="0" xfId="0" applyNumberFormat="1" applyFont="1" applyAlignment="1">
      <alignment horizontal="center" vertical="center" wrapText="1"/>
    </xf>
    <xf numFmtId="49" fontId="16" fillId="0" borderId="0" xfId="0" applyNumberFormat="1" applyFont="1" applyAlignment="1">
      <alignment horizontal="centerContinuous" vertical="center"/>
    </xf>
    <xf numFmtId="185" fontId="10" fillId="0" borderId="0" xfId="0" applyNumberFormat="1" applyFont="1" applyAlignment="1">
      <alignment horizontal="left" vertical="center"/>
    </xf>
    <xf numFmtId="185" fontId="10" fillId="0" borderId="1" xfId="0" applyNumberFormat="1" applyFont="1" applyBorder="1" applyAlignment="1">
      <alignment horizontal="left" vertical="center"/>
    </xf>
    <xf numFmtId="0" fontId="10" fillId="0" borderId="0" xfId="0" applyFont="1" applyAlignment="1">
      <alignment horizontal="center" vertical="center"/>
    </xf>
    <xf numFmtId="0" fontId="17" fillId="0" borderId="2" xfId="0" applyFont="1" applyBorder="1" applyAlignment="1">
      <alignment vertical="center"/>
    </xf>
    <xf numFmtId="180" fontId="10" fillId="0" borderId="2" xfId="0" applyNumberFormat="1" applyFont="1" applyBorder="1"/>
    <xf numFmtId="180" fontId="15" fillId="0" borderId="2" xfId="0" applyNumberFormat="1" applyFont="1" applyBorder="1"/>
    <xf numFmtId="178" fontId="10" fillId="0" borderId="0" xfId="0" applyNumberFormat="1" applyFont="1" applyAlignment="1">
      <alignment horizontal="right" vertical="center" wrapText="1"/>
    </xf>
    <xf numFmtId="0" fontId="10" fillId="0" borderId="1" xfId="0" applyFont="1" applyBorder="1" applyAlignment="1">
      <alignment horizontal="right"/>
    </xf>
    <xf numFmtId="178" fontId="15" fillId="0" borderId="0" xfId="0" applyNumberFormat="1" applyFont="1" applyAlignment="1">
      <alignment horizontal="center" vertical="center" wrapText="1"/>
    </xf>
    <xf numFmtId="178" fontId="16" fillId="0" borderId="0" xfId="0" applyNumberFormat="1" applyFont="1" applyAlignment="1">
      <alignment horizontal="centerContinuous" vertical="center"/>
    </xf>
    <xf numFmtId="49" fontId="20" fillId="0" borderId="0" xfId="0" applyNumberFormat="1" applyFont="1" applyAlignment="1">
      <alignment horizontal="centerContinuous" vertical="center"/>
    </xf>
    <xf numFmtId="178" fontId="20" fillId="0" borderId="0" xfId="0" applyNumberFormat="1" applyFont="1" applyAlignment="1">
      <alignment horizontal="centerContinuous" vertical="center"/>
    </xf>
    <xf numFmtId="178" fontId="15" fillId="0" borderId="0" xfId="0" applyNumberFormat="1" applyFont="1" applyAlignment="1">
      <alignment horizontal="centerContinuous" vertical="center"/>
    </xf>
    <xf numFmtId="178" fontId="10" fillId="0" borderId="0" xfId="0" applyNumberFormat="1" applyFont="1" applyAlignment="1">
      <alignment horizontal="center" vertical="center" wrapText="1"/>
    </xf>
    <xf numFmtId="49" fontId="10" fillId="0" borderId="11" xfId="0" applyNumberFormat="1" applyFont="1" applyBorder="1" applyAlignment="1">
      <alignment horizontal="center" vertical="center" wrapText="1"/>
    </xf>
    <xf numFmtId="0" fontId="10" fillId="0" borderId="10" xfId="0" applyFont="1" applyBorder="1" applyAlignment="1">
      <alignment horizontal="center" vertical="center"/>
    </xf>
    <xf numFmtId="49" fontId="10" fillId="0" borderId="4" xfId="0" applyNumberFormat="1" applyFont="1" applyBorder="1" applyAlignment="1">
      <alignment horizontal="center" vertical="center" wrapText="1"/>
    </xf>
    <xf numFmtId="0" fontId="10" fillId="0" borderId="11" xfId="0" applyFont="1" applyBorder="1" applyAlignment="1">
      <alignment horizontal="center" vertical="center" wrapText="1"/>
    </xf>
    <xf numFmtId="3" fontId="15" fillId="0" borderId="2" xfId="0" applyNumberFormat="1" applyFont="1" applyBorder="1" applyAlignment="1">
      <alignment horizontal="right" vertical="center" wrapText="1"/>
    </xf>
    <xf numFmtId="3" fontId="10" fillId="0" borderId="2" xfId="0" applyNumberFormat="1" applyFont="1" applyBorder="1" applyAlignment="1">
      <alignment horizontal="right" vertical="center" wrapText="1"/>
    </xf>
    <xf numFmtId="49" fontId="15" fillId="0" borderId="2" xfId="0" applyNumberFormat="1" applyFont="1" applyBorder="1" applyAlignment="1">
      <alignment horizontal="left" vertical="center"/>
    </xf>
    <xf numFmtId="0" fontId="15" fillId="0" borderId="2" xfId="0" applyFont="1" applyBorder="1" applyAlignment="1">
      <alignment horizontal="left" vertical="center"/>
    </xf>
    <xf numFmtId="179" fontId="10" fillId="0" borderId="2" xfId="0" applyNumberFormat="1" applyFont="1" applyBorder="1" applyAlignment="1">
      <alignment horizontal="right" vertical="center" wrapText="1"/>
    </xf>
    <xf numFmtId="49" fontId="15" fillId="2" borderId="2" xfId="0" applyNumberFormat="1" applyFont="1" applyFill="1" applyBorder="1" applyAlignment="1">
      <alignment horizontal="left" vertical="center" wrapText="1"/>
    </xf>
    <xf numFmtId="179" fontId="15" fillId="2" borderId="2" xfId="0" applyNumberFormat="1" applyFont="1" applyFill="1" applyBorder="1" applyAlignment="1">
      <alignment horizontal="right" vertical="center" wrapText="1"/>
    </xf>
    <xf numFmtId="49"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79" fontId="10" fillId="2"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5" fillId="0" borderId="15" xfId="4" applyNumberFormat="1" applyFont="1" applyFill="1" applyBorder="1" applyAlignment="1">
      <alignment horizontal="center" vertical="center" wrapText="1"/>
    </xf>
    <xf numFmtId="178" fontId="10" fillId="0" borderId="0" xfId="0" applyNumberFormat="1" applyFont="1" applyAlignment="1">
      <alignment horizontal="right" vertical="center"/>
    </xf>
    <xf numFmtId="178" fontId="10" fillId="0" borderId="1" xfId="0" applyNumberFormat="1" applyFont="1" applyBorder="1" applyAlignment="1">
      <alignment horizontal="right"/>
    </xf>
    <xf numFmtId="178" fontId="10" fillId="0" borderId="2" xfId="0" applyNumberFormat="1" applyFont="1" applyBorder="1" applyAlignment="1">
      <alignment horizontal="center" vertical="center"/>
    </xf>
    <xf numFmtId="178" fontId="10" fillId="0" borderId="2" xfId="0" applyNumberFormat="1" applyFont="1" applyBorder="1" applyAlignment="1">
      <alignment horizontal="center" vertical="center" wrapText="1"/>
    </xf>
    <xf numFmtId="0" fontId="17" fillId="0" borderId="2" xfId="0" applyFont="1" applyBorder="1" applyAlignment="1">
      <alignment horizontal="right" vertical="center"/>
    </xf>
    <xf numFmtId="179" fontId="15" fillId="0" borderId="2" xfId="4" applyNumberFormat="1" applyFont="1" applyFill="1" applyBorder="1" applyAlignment="1">
      <alignment horizontal="right" vertical="center"/>
    </xf>
    <xf numFmtId="179" fontId="10" fillId="0" borderId="2" xfId="4" applyNumberFormat="1" applyFont="1" applyFill="1" applyBorder="1" applyAlignment="1">
      <alignment horizontal="right" vertical="center"/>
    </xf>
    <xf numFmtId="182" fontId="10" fillId="0" borderId="2" xfId="4" applyNumberFormat="1" applyFont="1" applyFill="1" applyBorder="1" applyAlignment="1">
      <alignment horizontal="right" vertical="center"/>
    </xf>
    <xf numFmtId="185" fontId="15" fillId="0" borderId="0" xfId="0" applyNumberFormat="1" applyFont="1" applyAlignment="1">
      <alignment horizontal="left" vertical="center"/>
    </xf>
    <xf numFmtId="49" fontId="15" fillId="0" borderId="1" xfId="0" applyNumberFormat="1" applyFont="1" applyBorder="1" applyAlignment="1">
      <alignment horizontal="left" vertical="center"/>
    </xf>
    <xf numFmtId="185" fontId="15" fillId="0" borderId="1" xfId="0" applyNumberFormat="1" applyFont="1" applyBorder="1" applyAlignment="1">
      <alignment horizontal="left" vertical="center"/>
    </xf>
    <xf numFmtId="185" fontId="15" fillId="0" borderId="1" xfId="0" applyNumberFormat="1" applyFont="1" applyBorder="1" applyAlignment="1">
      <alignment horizontal="center" vertical="center"/>
    </xf>
    <xf numFmtId="0" fontId="10" fillId="0" borderId="4" xfId="0" applyFont="1" applyBorder="1" applyAlignment="1">
      <alignment horizontal="center" vertical="center" wrapText="1"/>
    </xf>
    <xf numFmtId="180" fontId="10" fillId="0" borderId="16" xfId="0" applyNumberFormat="1" applyFont="1" applyBorder="1" applyAlignment="1">
      <alignment horizontal="right" vertical="center" wrapText="1"/>
    </xf>
    <xf numFmtId="180" fontId="10" fillId="0" borderId="18" xfId="0" applyNumberFormat="1" applyFont="1" applyBorder="1" applyAlignment="1">
      <alignment horizontal="right" vertical="center" wrapText="1"/>
    </xf>
    <xf numFmtId="3" fontId="17" fillId="0" borderId="2" xfId="0" applyNumberFormat="1" applyFont="1" applyBorder="1" applyAlignment="1">
      <alignment horizontal="right" vertical="center"/>
    </xf>
    <xf numFmtId="179" fontId="0" fillId="0" borderId="2" xfId="0" applyNumberFormat="1" applyBorder="1" applyAlignment="1">
      <alignment horizontal="right" vertical="center"/>
    </xf>
    <xf numFmtId="179" fontId="15" fillId="2" borderId="2" xfId="0" applyNumberFormat="1" applyFont="1" applyFill="1" applyBorder="1" applyAlignment="1">
      <alignment horizontal="right" vertical="center"/>
    </xf>
    <xf numFmtId="179" fontId="10" fillId="2" borderId="2" xfId="0" applyNumberFormat="1" applyFont="1" applyFill="1" applyBorder="1" applyAlignment="1">
      <alignment horizontal="right" vertical="center"/>
    </xf>
    <xf numFmtId="178" fontId="15" fillId="0" borderId="1" xfId="0" applyNumberFormat="1" applyFont="1" applyBorder="1" applyAlignment="1">
      <alignment horizontal="center" vertical="center" wrapText="1"/>
    </xf>
    <xf numFmtId="0" fontId="21" fillId="0" borderId="2" xfId="0" applyFont="1" applyBorder="1" applyAlignment="1">
      <alignment horizontal="right" vertical="center"/>
    </xf>
    <xf numFmtId="3" fontId="0" fillId="0" borderId="2" xfId="0" applyNumberFormat="1" applyBorder="1" applyAlignment="1">
      <alignment horizontal="right" vertical="center"/>
    </xf>
    <xf numFmtId="3" fontId="0" fillId="0" borderId="2" xfId="0" applyNumberFormat="1" applyBorder="1" applyAlignment="1">
      <alignment horizontal="right" vertical="center" wrapText="1"/>
    </xf>
    <xf numFmtId="3" fontId="17" fillId="0" borderId="2" xfId="0" applyNumberFormat="1" applyFont="1" applyBorder="1" applyAlignment="1">
      <alignment horizontal="right" vertical="center" wrapText="1"/>
    </xf>
    <xf numFmtId="0" fontId="15" fillId="0" borderId="1" xfId="0" applyFont="1" applyBorder="1"/>
    <xf numFmtId="0" fontId="20" fillId="0" borderId="0" xfId="0" applyFont="1" applyAlignment="1">
      <alignment horizontal="centerContinuous" vertical="center"/>
    </xf>
    <xf numFmtId="0" fontId="15" fillId="0" borderId="0" xfId="0" applyFont="1" applyAlignment="1">
      <alignment horizontal="left" vertical="center"/>
    </xf>
    <xf numFmtId="0" fontId="15" fillId="0" borderId="1" xfId="0" applyFont="1" applyBorder="1" applyAlignment="1">
      <alignment horizontal="left" vertical="center"/>
    </xf>
    <xf numFmtId="180" fontId="18" fillId="3" borderId="16" xfId="0" applyNumberFormat="1" applyFont="1" applyFill="1" applyBorder="1" applyAlignment="1">
      <alignment horizontal="right" vertical="center" wrapText="1"/>
    </xf>
    <xf numFmtId="179" fontId="0" fillId="0" borderId="2" xfId="0" applyNumberFormat="1" applyBorder="1" applyAlignment="1">
      <alignment horizontal="right" vertical="center" wrapText="1"/>
    </xf>
    <xf numFmtId="179" fontId="17" fillId="0" borderId="2" xfId="0" applyNumberFormat="1" applyFont="1" applyBorder="1" applyAlignment="1">
      <alignment horizontal="right" vertical="center"/>
    </xf>
    <xf numFmtId="180" fontId="15" fillId="0" borderId="2" xfId="0" applyNumberFormat="1" applyFont="1" applyBorder="1" applyAlignment="1">
      <alignment horizontal="center" vertical="center" wrapText="1"/>
    </xf>
    <xf numFmtId="180" fontId="10" fillId="0" borderId="2" xfId="0" applyNumberFormat="1" applyFont="1" applyBorder="1" applyAlignment="1">
      <alignment horizontal="center" vertical="center" wrapText="1"/>
    </xf>
    <xf numFmtId="180" fontId="15" fillId="0" borderId="2" xfId="0" applyNumberFormat="1" applyFont="1" applyBorder="1" applyAlignment="1">
      <alignment horizontal="center" vertical="center"/>
    </xf>
    <xf numFmtId="3" fontId="15" fillId="0" borderId="15" xfId="0" applyNumberFormat="1" applyFont="1" applyBorder="1" applyAlignment="1">
      <alignment horizontal="right" vertical="center" wrapText="1"/>
    </xf>
    <xf numFmtId="3" fontId="10" fillId="0" borderId="15" xfId="0" applyNumberFormat="1" applyFont="1" applyBorder="1" applyAlignment="1">
      <alignment horizontal="right" vertical="center" wrapText="1"/>
    </xf>
    <xf numFmtId="0" fontId="0" fillId="0" borderId="15" xfId="0" applyBorder="1" applyAlignment="1">
      <alignment horizontal="right" vertical="center"/>
    </xf>
    <xf numFmtId="180" fontId="17" fillId="0" borderId="2" xfId="0" applyNumberFormat="1" applyFont="1" applyBorder="1" applyAlignment="1">
      <alignment horizontal="center" vertical="center"/>
    </xf>
    <xf numFmtId="3" fontId="10" fillId="0" borderId="15" xfId="0" applyNumberFormat="1" applyFont="1" applyBorder="1" applyAlignment="1">
      <alignment vertical="center" wrapText="1"/>
    </xf>
    <xf numFmtId="179" fontId="15" fillId="2" borderId="2" xfId="0" applyNumberFormat="1" applyFont="1" applyFill="1" applyBorder="1" applyAlignment="1">
      <alignment horizontal="center" vertical="center" wrapText="1"/>
    </xf>
    <xf numFmtId="0" fontId="17" fillId="0" borderId="19" xfId="0" applyFont="1" applyBorder="1" applyAlignment="1">
      <alignment horizontal="right" vertical="center"/>
    </xf>
    <xf numFmtId="179" fontId="10" fillId="0" borderId="2" xfId="4" applyNumberFormat="1" applyFont="1" applyFill="1" applyBorder="1" applyAlignment="1">
      <alignment horizontal="right" vertical="center" wrapText="1"/>
    </xf>
    <xf numFmtId="0" fontId="17" fillId="0" borderId="19" xfId="0" applyFont="1" applyBorder="1"/>
    <xf numFmtId="49" fontId="0" fillId="0" borderId="0" xfId="0" applyNumberFormat="1" applyAlignment="1">
      <alignment horizontal="left"/>
    </xf>
    <xf numFmtId="0" fontId="8" fillId="0" borderId="0" xfId="4" applyNumberFormat="1" applyFont="1" applyFill="1" applyAlignment="1">
      <alignment horizontal="left" vertical="top" wrapText="1"/>
    </xf>
    <xf numFmtId="49" fontId="10" fillId="0" borderId="0" xfId="4" applyNumberFormat="1" applyFont="1" applyFill="1" applyAlignment="1">
      <alignment horizontal="left" vertical="center" wrapText="1"/>
    </xf>
    <xf numFmtId="0" fontId="10" fillId="0" borderId="0" xfId="4" applyNumberFormat="1" applyFont="1" applyFill="1" applyAlignment="1">
      <alignment horizontal="right" vertical="center" wrapText="1"/>
    </xf>
    <xf numFmtId="0" fontId="8" fillId="0" borderId="0" xfId="4" applyNumberFormat="1" applyFont="1" applyFill="1" applyAlignment="1">
      <alignment horizontal="left" vertical="center" wrapText="1"/>
    </xf>
    <xf numFmtId="49" fontId="16" fillId="0" borderId="0" xfId="4" applyNumberFormat="1" applyFont="1" applyFill="1" applyBorder="1" applyAlignment="1" applyProtection="1">
      <alignment horizontal="center" vertical="center"/>
    </xf>
    <xf numFmtId="49" fontId="16" fillId="0" borderId="0" xfId="4" applyNumberFormat="1" applyFont="1" applyFill="1" applyAlignment="1" applyProtection="1">
      <alignment horizontal="center" vertical="center"/>
    </xf>
    <xf numFmtId="0" fontId="10" fillId="0" borderId="0" xfId="4" applyNumberFormat="1" applyFont="1" applyFill="1" applyAlignment="1">
      <alignment horizontal="left" vertical="center" wrapText="1"/>
    </xf>
    <xf numFmtId="0" fontId="10" fillId="0" borderId="2" xfId="4" applyNumberFormat="1" applyFont="1" applyFill="1" applyBorder="1" applyAlignment="1">
      <alignment horizontal="center" vertical="center"/>
    </xf>
    <xf numFmtId="49" fontId="10" fillId="0" borderId="2" xfId="4" applyNumberFormat="1" applyFont="1" applyFill="1" applyBorder="1" applyAlignment="1" applyProtection="1">
      <alignment horizontal="center" vertical="center" wrapText="1"/>
    </xf>
    <xf numFmtId="0" fontId="10" fillId="0" borderId="2" xfId="4" applyNumberFormat="1" applyFont="1" applyFill="1" applyBorder="1" applyAlignment="1" applyProtection="1">
      <alignment horizontal="center" vertical="center" wrapText="1"/>
    </xf>
    <xf numFmtId="0" fontId="15" fillId="0" borderId="2" xfId="4" applyNumberFormat="1" applyFont="1" applyFill="1" applyBorder="1" applyAlignment="1">
      <alignment horizontal="center" vertical="center"/>
    </xf>
    <xf numFmtId="49" fontId="15" fillId="0" borderId="2" xfId="4" applyNumberFormat="1" applyFont="1" applyFill="1" applyBorder="1" applyAlignment="1" applyProtection="1">
      <alignment horizontal="left" vertical="center" wrapText="1"/>
    </xf>
    <xf numFmtId="0" fontId="15" fillId="0" borderId="2" xfId="4" applyNumberFormat="1" applyFont="1" applyFill="1" applyBorder="1" applyAlignment="1" applyProtection="1">
      <alignment horizontal="left" vertical="center" wrapText="1"/>
    </xf>
    <xf numFmtId="0" fontId="15" fillId="0" borderId="2" xfId="4" applyNumberFormat="1" applyFont="1" applyFill="1" applyBorder="1" applyAlignment="1" applyProtection="1">
      <alignment horizontal="center" vertical="center" wrapText="1"/>
    </xf>
    <xf numFmtId="49" fontId="10" fillId="0" borderId="2" xfId="4" applyNumberFormat="1" applyFont="1" applyFill="1" applyBorder="1" applyAlignment="1">
      <alignment horizontal="center" vertical="center" wrapText="1"/>
    </xf>
    <xf numFmtId="49" fontId="15" fillId="0" borderId="2" xfId="4" applyNumberFormat="1" applyFont="1" applyFill="1" applyBorder="1" applyAlignment="1">
      <alignment horizontal="center" vertical="center" wrapText="1"/>
    </xf>
    <xf numFmtId="3" fontId="10" fillId="0" borderId="2" xfId="4" applyNumberFormat="1" applyFont="1" applyFill="1" applyBorder="1" applyAlignment="1">
      <alignment horizontal="center" vertical="center" wrapText="1"/>
    </xf>
    <xf numFmtId="0" fontId="10" fillId="0" borderId="2" xfId="4" applyNumberFormat="1" applyFont="1" applyFill="1" applyBorder="1" applyAlignment="1">
      <alignment horizontal="centerContinuous" vertical="center"/>
    </xf>
    <xf numFmtId="186" fontId="15" fillId="0" borderId="2" xfId="4" applyNumberFormat="1" applyFont="1" applyFill="1" applyBorder="1" applyAlignment="1">
      <alignment horizontal="right" wrapText="1"/>
    </xf>
    <xf numFmtId="187" fontId="15" fillId="0" borderId="2" xfId="4" applyNumberFormat="1" applyFont="1" applyFill="1" applyBorder="1" applyAlignment="1">
      <alignment horizontal="center" vertical="center" wrapText="1"/>
    </xf>
    <xf numFmtId="186" fontId="10" fillId="0" borderId="2" xfId="4" applyNumberFormat="1" applyFont="1" applyFill="1" applyBorder="1" applyAlignment="1">
      <alignment horizontal="right" wrapText="1"/>
    </xf>
    <xf numFmtId="187" fontId="10" fillId="0" borderId="2" xfId="4" applyNumberFormat="1" applyFont="1" applyFill="1" applyBorder="1" applyAlignment="1">
      <alignment horizontal="center" vertical="center" wrapText="1"/>
    </xf>
    <xf numFmtId="0" fontId="15" fillId="0" borderId="2" xfId="4" applyNumberFormat="1" applyFont="1" applyFill="1" applyBorder="1" applyAlignment="1">
      <alignment horizontal="center" vertical="center" wrapText="1"/>
    </xf>
    <xf numFmtId="3" fontId="15" fillId="0" borderId="2" xfId="4" applyNumberFormat="1" applyFont="1" applyFill="1" applyBorder="1" applyAlignment="1">
      <alignment horizontal="right" vertical="center" wrapText="1"/>
    </xf>
    <xf numFmtId="0" fontId="10" fillId="0" borderId="2" xfId="4" applyNumberFormat="1" applyFont="1" applyFill="1" applyBorder="1" applyAlignment="1">
      <alignment horizontal="center" vertical="center" wrapText="1"/>
    </xf>
    <xf numFmtId="49" fontId="0" fillId="0" borderId="2" xfId="4" applyNumberFormat="1" applyFont="1" applyFill="1" applyBorder="1" applyAlignment="1">
      <alignment horizontal="center" vertical="center" wrapText="1"/>
    </xf>
    <xf numFmtId="3" fontId="10" fillId="0" borderId="2" xfId="4" applyNumberFormat="1" applyFont="1" applyFill="1" applyBorder="1" applyAlignment="1">
      <alignment horizontal="right" vertical="center" wrapText="1"/>
    </xf>
    <xf numFmtId="0" fontId="17" fillId="0" borderId="2" xfId="4" applyNumberFormat="1" applyFont="1" applyFill="1" applyBorder="1" applyAlignment="1">
      <alignment vertical="center"/>
    </xf>
    <xf numFmtId="0" fontId="15" fillId="0" borderId="2" xfId="4" applyNumberFormat="1" applyFont="1" applyFill="1" applyBorder="1" applyAlignment="1">
      <alignment vertical="center"/>
    </xf>
    <xf numFmtId="49" fontId="10" fillId="0" borderId="2" xfId="4" applyNumberFormat="1" applyFont="1" applyFill="1" applyBorder="1" applyAlignment="1">
      <alignment horizontal="left" vertical="center"/>
    </xf>
    <xf numFmtId="0" fontId="10" fillId="0" borderId="2" xfId="4" applyNumberFormat="1" applyFont="1" applyFill="1" applyBorder="1" applyAlignment="1">
      <alignment vertical="center"/>
    </xf>
    <xf numFmtId="0" fontId="10" fillId="0" borderId="0" xfId="4" applyNumberFormat="1" applyFont="1" applyFill="1" applyAlignment="1" applyProtection="1">
      <alignment vertical="center" wrapText="1"/>
    </xf>
    <xf numFmtId="0" fontId="10" fillId="0" borderId="0" xfId="4" applyNumberFormat="1" applyFont="1" applyFill="1" applyAlignment="1">
      <alignment horizontal="centerContinuous" vertical="center"/>
    </xf>
    <xf numFmtId="0" fontId="10" fillId="0" borderId="0" xfId="4" applyNumberFormat="1" applyFont="1" applyFill="1" applyAlignment="1" applyProtection="1">
      <alignment horizontal="right" wrapText="1"/>
    </xf>
    <xf numFmtId="0" fontId="10" fillId="0" borderId="0" xfId="4" applyNumberFormat="1" applyFont="1" applyFill="1" applyBorder="1" applyAlignment="1" applyProtection="1">
      <alignment horizontal="right" wrapText="1"/>
    </xf>
    <xf numFmtId="0" fontId="10" fillId="0" borderId="0" xfId="4" applyNumberFormat="1" applyFont="1" applyFill="1" applyAlignment="1" applyProtection="1">
      <alignment horizontal="center" wrapText="1"/>
    </xf>
    <xf numFmtId="0" fontId="10" fillId="0" borderId="2" xfId="4" applyNumberFormat="1" applyFont="1" applyFill="1" applyBorder="1" applyAlignment="1" applyProtection="1">
      <alignment horizontal="center" vertical="center"/>
    </xf>
    <xf numFmtId="180" fontId="15" fillId="0" borderId="2" xfId="4" applyNumberFormat="1" applyFont="1" applyFill="1" applyBorder="1" applyAlignment="1" applyProtection="1">
      <alignment horizontal="center" vertical="center" wrapText="1"/>
    </xf>
    <xf numFmtId="3" fontId="15" fillId="0" borderId="2" xfId="4" applyNumberFormat="1" applyFont="1" applyFill="1" applyBorder="1" applyAlignment="1">
      <alignment horizontal="center" vertical="center" wrapText="1"/>
    </xf>
    <xf numFmtId="0" fontId="15" fillId="0" borderId="2" xfId="4" applyNumberFormat="1" applyFont="1" applyFill="1" applyBorder="1" applyAlignment="1">
      <alignment horizontal="right" vertical="center"/>
    </xf>
    <xf numFmtId="0" fontId="10" fillId="0" borderId="2" xfId="4" applyNumberFormat="1" applyFont="1" applyFill="1" applyBorder="1" applyAlignment="1">
      <alignment horizontal="right" vertical="center"/>
    </xf>
    <xf numFmtId="179" fontId="15" fillId="0" borderId="2" xfId="4" applyNumberFormat="1" applyFont="1" applyFill="1" applyBorder="1" applyAlignment="1">
      <alignment horizontal="center" vertical="center"/>
    </xf>
    <xf numFmtId="179" fontId="10" fillId="0" borderId="2" xfId="4" applyNumberFormat="1" applyFont="1" applyFill="1" applyBorder="1" applyAlignment="1">
      <alignment horizontal="center" vertical="center"/>
    </xf>
    <xf numFmtId="0" fontId="10" fillId="0" borderId="0" xfId="4" applyNumberFormat="1" applyFont="1" applyFill="1" applyAlignment="1" applyProtection="1">
      <alignment horizontal="right" vertical="center"/>
    </xf>
    <xf numFmtId="0" fontId="10" fillId="0" borderId="0" xfId="4" applyNumberFormat="1" applyFont="1" applyFill="1" applyBorder="1" applyAlignment="1" applyProtection="1">
      <alignment horizontal="right" vertical="center"/>
    </xf>
    <xf numFmtId="0" fontId="15" fillId="0" borderId="0" xfId="4" applyNumberFormat="1" applyFont="1" applyFill="1" applyAlignment="1">
      <alignment horizontal="centerContinuous" vertical="center"/>
    </xf>
    <xf numFmtId="49" fontId="10" fillId="0" borderId="0" xfId="4" applyNumberFormat="1" applyFont="1" applyFill="1" applyAlignment="1">
      <alignment horizontal="left" vertical="center"/>
    </xf>
    <xf numFmtId="0" fontId="0" fillId="0" borderId="0" xfId="4" applyNumberFormat="1" applyFont="1" applyFill="1" applyAlignment="1">
      <alignment vertical="center"/>
    </xf>
    <xf numFmtId="3" fontId="10" fillId="0" borderId="2" xfId="0" applyNumberFormat="1" applyFont="1" applyBorder="1" applyAlignment="1">
      <alignment horizontal="center" vertical="center"/>
    </xf>
    <xf numFmtId="0" fontId="10" fillId="0" borderId="0" xfId="4" applyNumberFormat="1" applyFont="1" applyFill="1" applyAlignment="1">
      <alignment horizontal="center" vertical="center" wrapText="1"/>
    </xf>
    <xf numFmtId="0" fontId="16" fillId="0" borderId="0" xfId="4" applyNumberFormat="1" applyFont="1" applyFill="1" applyAlignment="1" applyProtection="1">
      <alignment horizontal="center" vertical="center" wrapText="1"/>
    </xf>
    <xf numFmtId="49" fontId="10" fillId="0" borderId="0" xfId="4" applyNumberFormat="1" applyFont="1" applyFill="1" applyAlignment="1">
      <alignment vertical="center"/>
    </xf>
    <xf numFmtId="0" fontId="10" fillId="0" borderId="3" xfId="4" applyNumberFormat="1" applyFont="1" applyFill="1" applyBorder="1" applyAlignment="1">
      <alignment horizontal="center" vertical="center" wrapText="1"/>
    </xf>
    <xf numFmtId="0" fontId="10" fillId="0" borderId="3" xfId="4" applyNumberFormat="1" applyFont="1" applyFill="1" applyBorder="1" applyAlignment="1" applyProtection="1">
      <alignment horizontal="center" vertical="center" wrapText="1"/>
    </xf>
    <xf numFmtId="0" fontId="10" fillId="0" borderId="15" xfId="4" applyNumberFormat="1" applyFont="1" applyFill="1" applyBorder="1" applyAlignment="1" applyProtection="1">
      <alignment horizontal="center" vertical="center" wrapText="1"/>
    </xf>
    <xf numFmtId="179" fontId="15" fillId="0" borderId="2" xfId="4" applyNumberFormat="1" applyFont="1" applyFill="1" applyBorder="1" applyAlignment="1">
      <alignment horizontal="center" vertical="center" wrapText="1"/>
    </xf>
    <xf numFmtId="178" fontId="10" fillId="0" borderId="0" xfId="4" applyNumberFormat="1" applyFont="1" applyFill="1" applyAlignment="1">
      <alignment horizontal="center" vertical="center"/>
    </xf>
    <xf numFmtId="178" fontId="10" fillId="0" borderId="0" xfId="4" applyNumberFormat="1" applyFont="1" applyFill="1" applyAlignment="1">
      <alignment vertical="center"/>
    </xf>
    <xf numFmtId="178" fontId="10" fillId="0" borderId="15" xfId="4" applyNumberFormat="1" applyFont="1" applyFill="1" applyBorder="1" applyAlignment="1" applyProtection="1">
      <alignment horizontal="center" vertical="center" wrapText="1"/>
    </xf>
    <xf numFmtId="178" fontId="10" fillId="0" borderId="2" xfId="4" applyNumberFormat="1" applyFont="1" applyFill="1" applyBorder="1" applyAlignment="1" applyProtection="1">
      <alignment horizontal="center" vertical="center" wrapText="1"/>
    </xf>
    <xf numFmtId="0" fontId="10" fillId="0" borderId="0" xfId="4" applyNumberFormat="1" applyFont="1" applyFill="1" applyAlignment="1">
      <alignment horizontal="right" vertical="center"/>
    </xf>
    <xf numFmtId="0" fontId="10" fillId="0" borderId="0" xfId="4" applyNumberFormat="1" applyFont="1" applyFill="1" applyAlignment="1">
      <alignment vertical="center"/>
    </xf>
    <xf numFmtId="0" fontId="10" fillId="0" borderId="1" xfId="4" applyNumberFormat="1" applyFont="1" applyFill="1" applyBorder="1" applyAlignment="1" applyProtection="1">
      <alignment horizontal="right" vertical="center"/>
    </xf>
    <xf numFmtId="0" fontId="10" fillId="0" borderId="4" xfId="4" applyNumberFormat="1" applyFont="1" applyFill="1" applyBorder="1" applyAlignment="1" applyProtection="1">
      <alignment horizontal="center" vertical="center" wrapText="1"/>
    </xf>
    <xf numFmtId="0" fontId="15" fillId="0" borderId="0" xfId="4" applyNumberFormat="1" applyFont="1" applyFill="1" applyAlignment="1">
      <alignment vertical="center"/>
    </xf>
    <xf numFmtId="0" fontId="0" fillId="0" borderId="2" xfId="4" applyNumberFormat="1" applyFont="1" applyFill="1" applyBorder="1" applyAlignment="1">
      <alignment vertical="center"/>
    </xf>
    <xf numFmtId="0" fontId="0" fillId="0" borderId="2" xfId="4" applyNumberFormat="1" applyFont="1" applyFill="1" applyBorder="1" applyAlignment="1">
      <alignment horizontal="centerContinuous" vertical="center"/>
    </xf>
    <xf numFmtId="0" fontId="22" fillId="2" borderId="0" xfId="0" applyFont="1" applyFill="1"/>
    <xf numFmtId="0" fontId="0" fillId="0" borderId="0" xfId="4" applyNumberFormat="1" applyFont="1" applyFill="1" applyAlignment="1">
      <alignment horizontal="centerContinuous" vertical="center"/>
    </xf>
    <xf numFmtId="0" fontId="16" fillId="0" borderId="0" xfId="4" applyNumberFormat="1" applyFont="1" applyFill="1" applyAlignment="1" applyProtection="1">
      <alignment horizontal="center" vertical="center"/>
    </xf>
    <xf numFmtId="182" fontId="15" fillId="0" borderId="2" xfId="4" applyNumberFormat="1" applyFont="1" applyFill="1" applyBorder="1" applyAlignment="1">
      <alignment horizontal="left" vertical="center"/>
    </xf>
    <xf numFmtId="49" fontId="19" fillId="2" borderId="2" xfId="4" applyNumberFormat="1" applyFont="1" applyFill="1" applyBorder="1" applyAlignment="1" applyProtection="1">
      <alignment horizontal="centerContinuous" vertical="center" wrapText="1"/>
    </xf>
    <xf numFmtId="179" fontId="19" fillId="2" borderId="2" xfId="4" applyNumberFormat="1" applyFont="1" applyFill="1" applyBorder="1" applyAlignment="1" applyProtection="1">
      <alignment horizontal="centerContinuous" vertical="center" wrapText="1"/>
    </xf>
    <xf numFmtId="179" fontId="19" fillId="2" borderId="2" xfId="4" applyNumberFormat="1" applyFont="1" applyFill="1" applyBorder="1" applyAlignment="1" applyProtection="1">
      <alignment horizontal="center" vertical="center" wrapText="1"/>
    </xf>
    <xf numFmtId="179" fontId="19" fillId="2" borderId="2" xfId="4" applyNumberFormat="1" applyFont="1" applyFill="1" applyBorder="1" applyAlignment="1" applyProtection="1">
      <alignment vertical="center" wrapText="1"/>
    </xf>
    <xf numFmtId="0" fontId="10" fillId="0" borderId="5" xfId="4" applyNumberFormat="1" applyFont="1" applyFill="1" applyBorder="1" applyAlignment="1" applyProtection="1">
      <alignment horizontal="center" vertical="center" wrapText="1"/>
    </xf>
    <xf numFmtId="0" fontId="10" fillId="0" borderId="13" xfId="4" applyNumberFormat="1" applyFont="1" applyFill="1" applyBorder="1" applyAlignment="1" applyProtection="1">
      <alignment horizontal="center" vertical="center" wrapText="1"/>
    </xf>
    <xf numFmtId="0" fontId="10" fillId="0" borderId="0" xfId="4" applyNumberFormat="1" applyFont="1" applyFill="1" applyAlignment="1">
      <alignment horizontal="right"/>
    </xf>
    <xf numFmtId="0" fontId="19" fillId="0" borderId="2" xfId="4" applyNumberFormat="1" applyFont="1" applyFill="1" applyBorder="1" applyAlignment="1" applyProtection="1">
      <alignment horizontal="center" vertical="center" wrapText="1"/>
    </xf>
    <xf numFmtId="0" fontId="23" fillId="0" borderId="2" xfId="4" applyNumberFormat="1" applyFont="1" applyFill="1" applyBorder="1" applyAlignment="1" applyProtection="1">
      <alignment horizontal="center" vertical="center" wrapText="1"/>
    </xf>
    <xf numFmtId="0" fontId="10" fillId="0" borderId="0" xfId="0" applyFont="1" applyAlignment="1">
      <alignment horizontal="justify" vertical="center"/>
    </xf>
    <xf numFmtId="0" fontId="16" fillId="0" borderId="0" xfId="0" applyFont="1" applyAlignment="1">
      <alignment horizontal="center" vertical="center"/>
    </xf>
    <xf numFmtId="0" fontId="15" fillId="0" borderId="0" xfId="0" applyFont="1" applyAlignment="1">
      <alignment horizontal="center" vertical="center"/>
    </xf>
    <xf numFmtId="3" fontId="10" fillId="0" borderId="2" xfId="0" applyNumberFormat="1" applyFont="1" applyBorder="1" applyAlignment="1">
      <alignment horizontal="center"/>
    </xf>
    <xf numFmtId="0" fontId="10" fillId="0" borderId="2" xfId="0" applyFont="1" applyBorder="1" applyAlignment="1">
      <alignment horizontal="justify" vertical="center"/>
    </xf>
    <xf numFmtId="3" fontId="10" fillId="0" borderId="2" xfId="0" applyNumberFormat="1" applyFont="1" applyBorder="1" applyAlignment="1">
      <alignment horizontal="justify"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wrapText="1"/>
    </xf>
    <xf numFmtId="0" fontId="27" fillId="0" borderId="0" xfId="0" applyFont="1" applyAlignment="1">
      <alignment vertical="center" wrapText="1"/>
    </xf>
    <xf numFmtId="0" fontId="18" fillId="0" borderId="0" xfId="0" applyFont="1" applyAlignment="1">
      <alignment horizontal="right"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wrapText="1"/>
    </xf>
    <xf numFmtId="49" fontId="19" fillId="0" borderId="2" xfId="4" applyNumberFormat="1" applyFont="1" applyFill="1" applyBorder="1" applyAlignment="1">
      <alignment horizontal="center" vertical="center" wrapText="1"/>
    </xf>
    <xf numFmtId="4" fontId="18" fillId="0" borderId="16" xfId="0" applyNumberFormat="1" applyFont="1" applyBorder="1" applyAlignment="1">
      <alignment vertical="center" wrapText="1"/>
    </xf>
    <xf numFmtId="4" fontId="18" fillId="0" borderId="16" xfId="0" applyNumberFormat="1" applyFont="1" applyBorder="1" applyAlignment="1">
      <alignment horizontal="right" vertical="center" wrapText="1"/>
    </xf>
    <xf numFmtId="0" fontId="18" fillId="0" borderId="0" xfId="0" applyFont="1" applyAlignment="1">
      <alignment vertical="center" wrapText="1"/>
    </xf>
    <xf numFmtId="0" fontId="28" fillId="0" borderId="0" xfId="0" applyFont="1" applyAlignment="1">
      <alignment vertical="center" wrapText="1"/>
    </xf>
    <xf numFmtId="0" fontId="10" fillId="0" borderId="5" xfId="4" applyNumberFormat="1" applyFont="1" applyFill="1" applyBorder="1" applyAlignment="1">
      <alignment horizontal="center" vertical="center" wrapText="1"/>
    </xf>
    <xf numFmtId="0" fontId="10" fillId="0" borderId="4" xfId="4" applyNumberFormat="1" applyFont="1" applyFill="1" applyBorder="1" applyAlignment="1">
      <alignment horizontal="center" vertical="center" wrapText="1"/>
    </xf>
    <xf numFmtId="179" fontId="10" fillId="0" borderId="2" xfId="4" applyNumberFormat="1" applyFont="1" applyFill="1" applyBorder="1" applyAlignment="1">
      <alignment horizontal="center" vertical="center" wrapText="1"/>
    </xf>
    <xf numFmtId="49" fontId="10" fillId="0" borderId="0" xfId="4" applyNumberFormat="1" applyFont="1" applyFill="1" applyAlignment="1">
      <alignment horizontal="center" vertical="center"/>
    </xf>
    <xf numFmtId="0" fontId="10" fillId="0" borderId="0" xfId="4" applyNumberFormat="1" applyFont="1" applyFill="1" applyAlignment="1">
      <alignment horizontal="left" vertical="center"/>
    </xf>
    <xf numFmtId="178" fontId="10" fillId="0" borderId="14" xfId="4" applyNumberFormat="1" applyFont="1" applyFill="1" applyBorder="1" applyAlignment="1" applyProtection="1">
      <alignment horizontal="center" vertical="center" wrapText="1"/>
    </xf>
    <xf numFmtId="0" fontId="0" fillId="0" borderId="0" xfId="0" applyAlignment="1">
      <alignment wrapText="1"/>
    </xf>
    <xf numFmtId="0" fontId="29" fillId="0" borderId="0" xfId="4" applyNumberFormat="1" applyFont="1" applyFill="1" applyAlignment="1" applyProtection="1">
      <alignment horizontal="center" vertical="center" wrapText="1"/>
    </xf>
    <xf numFmtId="0" fontId="0" fillId="0" borderId="2"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10" xfId="4" applyNumberFormat="1" applyFont="1" applyFill="1" applyBorder="1" applyAlignment="1">
      <alignment horizontal="center" vertical="center" wrapText="1"/>
    </xf>
    <xf numFmtId="0" fontId="0" fillId="0" borderId="10" xfId="4" applyNumberFormat="1" applyFont="1" applyFill="1" applyBorder="1" applyAlignment="1" applyProtection="1">
      <alignment horizontal="center" vertical="center" wrapText="1"/>
    </xf>
    <xf numFmtId="0" fontId="0" fillId="0" borderId="2" xfId="4" applyNumberFormat="1" applyFont="1" applyFill="1" applyBorder="1" applyAlignment="1">
      <alignment horizontal="center" vertical="center" wrapText="1"/>
    </xf>
    <xf numFmtId="0" fontId="0" fillId="0" borderId="3" xfId="4" applyNumberFormat="1" applyFont="1" applyFill="1" applyBorder="1" applyAlignment="1">
      <alignment horizontal="center" vertical="center" wrapText="1"/>
    </xf>
    <xf numFmtId="0" fontId="0" fillId="0" borderId="3" xfId="0" applyBorder="1" applyAlignment="1">
      <alignment horizontal="center" vertical="center" wrapText="1"/>
    </xf>
    <xf numFmtId="180" fontId="15" fillId="0" borderId="2" xfId="4" applyNumberFormat="1" applyFont="1" applyFill="1" applyBorder="1" applyAlignment="1">
      <alignment vertical="center" wrapText="1"/>
    </xf>
    <xf numFmtId="0" fontId="17" fillId="0" borderId="2" xfId="0" applyFont="1" applyBorder="1" applyAlignment="1">
      <alignment wrapText="1"/>
    </xf>
    <xf numFmtId="49" fontId="15" fillId="0" borderId="2" xfId="0" applyNumberFormat="1" applyFont="1" applyBorder="1" applyAlignment="1">
      <alignment horizontal="center" vertical="center"/>
    </xf>
    <xf numFmtId="3" fontId="15" fillId="0" borderId="2" xfId="4" applyNumberFormat="1" applyFont="1" applyFill="1" applyBorder="1" applyAlignment="1">
      <alignment vertical="center" wrapText="1"/>
    </xf>
    <xf numFmtId="179" fontId="15" fillId="0" borderId="2" xfId="4" applyNumberFormat="1" applyFont="1" applyFill="1" applyBorder="1" applyAlignment="1">
      <alignment vertical="center" wrapText="1"/>
    </xf>
    <xf numFmtId="182" fontId="10" fillId="0" borderId="15" xfId="4" applyNumberFormat="1" applyFont="1" applyFill="1" applyBorder="1" applyAlignment="1">
      <alignment horizontal="left" vertical="center"/>
    </xf>
    <xf numFmtId="179" fontId="0" fillId="0" borderId="2" xfId="0" applyNumberFormat="1" applyBorder="1" applyAlignment="1">
      <alignment vertical="center"/>
    </xf>
    <xf numFmtId="0" fontId="18" fillId="3" borderId="16" xfId="0" applyFont="1" applyFill="1" applyBorder="1" applyAlignment="1">
      <alignment horizontal="left" vertical="center" wrapText="1"/>
    </xf>
    <xf numFmtId="0" fontId="15" fillId="0" borderId="2" xfId="4" applyNumberFormat="1" applyFont="1" applyFill="1" applyBorder="1" applyAlignment="1">
      <alignment horizontal="left" vertical="center" wrapText="1"/>
    </xf>
    <xf numFmtId="0" fontId="0" fillId="0" borderId="4" xfId="4" applyNumberFormat="1" applyFont="1" applyFill="1" applyBorder="1" applyAlignment="1" applyProtection="1">
      <alignment horizontal="center" vertical="center" wrapText="1"/>
    </xf>
    <xf numFmtId="0" fontId="10" fillId="0" borderId="13" xfId="4" applyNumberFormat="1" applyFont="1" applyFill="1" applyBorder="1" applyAlignment="1">
      <alignment horizontal="center" vertical="center" wrapText="1"/>
    </xf>
    <xf numFmtId="0" fontId="10" fillId="0" borderId="14" xfId="4" applyNumberFormat="1" applyFont="1" applyFill="1" applyBorder="1" applyAlignment="1">
      <alignment horizontal="center" vertical="center" wrapText="1"/>
    </xf>
    <xf numFmtId="4" fontId="15" fillId="0" borderId="2" xfId="4" applyNumberFormat="1" applyFont="1" applyFill="1" applyBorder="1" applyAlignment="1">
      <alignment horizontal="center" vertical="center" wrapText="1"/>
    </xf>
    <xf numFmtId="0" fontId="10" fillId="0" borderId="0" xfId="4" applyNumberFormat="1" applyFont="1" applyFill="1" applyAlignment="1" applyProtection="1">
      <alignment horizontal="right" vertical="center" wrapText="1"/>
    </xf>
    <xf numFmtId="0" fontId="10" fillId="0" borderId="13" xfId="4" applyNumberFormat="1" applyFont="1" applyFill="1" applyBorder="1" applyAlignment="1" applyProtection="1">
      <alignment horizontal="right" vertical="center" wrapText="1"/>
    </xf>
    <xf numFmtId="0" fontId="10" fillId="0" borderId="14" xfId="4" applyNumberFormat="1" applyFont="1" applyFill="1" applyBorder="1" applyAlignment="1" applyProtection="1">
      <alignment horizontal="right" vertical="center" wrapText="1"/>
    </xf>
    <xf numFmtId="0" fontId="10" fillId="0" borderId="15" xfId="4" applyNumberFormat="1" applyFont="1" applyFill="1" applyBorder="1" applyAlignment="1" applyProtection="1">
      <alignment horizontal="right" vertical="center" wrapText="1"/>
    </xf>
    <xf numFmtId="49" fontId="10" fillId="0" borderId="0" xfId="4" applyNumberFormat="1" applyFont="1" applyFill="1" applyAlignment="1">
      <alignment horizontal="right" vertical="center" wrapText="1"/>
    </xf>
    <xf numFmtId="49" fontId="16" fillId="0" borderId="0" xfId="4" applyNumberFormat="1" applyFont="1" applyFill="1" applyAlignment="1" applyProtection="1">
      <alignment horizontal="center" vertical="center" wrapText="1"/>
    </xf>
    <xf numFmtId="0" fontId="10" fillId="0" borderId="1" xfId="4" applyNumberFormat="1" applyFont="1" applyFill="1" applyBorder="1" applyAlignment="1">
      <alignment horizontal="right" vertical="center" wrapText="1"/>
    </xf>
    <xf numFmtId="0" fontId="0" fillId="0" borderId="2" xfId="4" applyNumberFormat="1" applyFont="1" applyFill="1" applyBorder="1" applyAlignment="1">
      <alignment horizontal="right" vertical="center"/>
    </xf>
    <xf numFmtId="179" fontId="10" fillId="0" borderId="13" xfId="0" applyNumberFormat="1" applyFont="1" applyBorder="1" applyAlignment="1">
      <alignment horizontal="right" vertical="center" wrapText="1"/>
    </xf>
    <xf numFmtId="182" fontId="15" fillId="0" borderId="2" xfId="4" applyNumberFormat="1" applyFont="1" applyFill="1" applyBorder="1" applyAlignment="1">
      <alignment horizontal="center" vertical="center"/>
    </xf>
    <xf numFmtId="187" fontId="15" fillId="0" borderId="2" xfId="4" applyNumberFormat="1" applyFont="1" applyFill="1" applyBorder="1" applyAlignment="1">
      <alignment horizontal="center" vertical="center"/>
    </xf>
    <xf numFmtId="179" fontId="17" fillId="2" borderId="2" xfId="0" applyNumberFormat="1" applyFont="1" applyFill="1" applyBorder="1" applyAlignment="1">
      <alignment horizontal="right" vertical="center" wrapText="1"/>
    </xf>
    <xf numFmtId="187" fontId="10" fillId="0" borderId="2" xfId="4" applyNumberFormat="1" applyFont="1" applyFill="1" applyBorder="1" applyAlignment="1">
      <alignment horizontal="center" vertical="center"/>
    </xf>
    <xf numFmtId="179" fontId="0" fillId="2" borderId="2" xfId="0" applyNumberFormat="1" applyFill="1" applyBorder="1" applyAlignment="1">
      <alignment horizontal="right" vertical="center" wrapText="1"/>
    </xf>
    <xf numFmtId="179" fontId="17" fillId="0" borderId="2" xfId="0" applyNumberFormat="1" applyFont="1" applyBorder="1" applyAlignment="1">
      <alignment horizontal="right" vertical="center" wrapText="1"/>
    </xf>
    <xf numFmtId="180" fontId="17" fillId="0" borderId="2" xfId="0" applyNumberFormat="1" applyFont="1" applyBorder="1" applyAlignment="1">
      <alignment horizontal="right" vertical="center" wrapText="1"/>
    </xf>
    <xf numFmtId="180" fontId="0" fillId="0" borderId="2" xfId="0" applyNumberFormat="1" applyBorder="1" applyAlignment="1">
      <alignment horizontal="right" vertical="center" wrapText="1"/>
    </xf>
    <xf numFmtId="180" fontId="10" fillId="0" borderId="2" xfId="4" applyNumberFormat="1" applyFont="1" applyFill="1" applyBorder="1" applyAlignment="1">
      <alignment horizontal="right" vertical="center" wrapText="1"/>
    </xf>
    <xf numFmtId="180" fontId="10" fillId="0" borderId="0" xfId="0" applyNumberFormat="1" applyFont="1"/>
    <xf numFmtId="0" fontId="10" fillId="0" borderId="14" xfId="4" applyNumberFormat="1" applyFont="1" applyFill="1" applyBorder="1" applyAlignment="1" applyProtection="1">
      <alignment horizontal="center" vertical="center" wrapText="1"/>
    </xf>
    <xf numFmtId="179" fontId="17" fillId="0" borderId="0" xfId="4" applyNumberFormat="1" applyFont="1" applyAlignment="1">
      <alignment vertical="center"/>
    </xf>
    <xf numFmtId="179" fontId="0" fillId="0" borderId="0" xfId="4" applyNumberFormat="1" applyFont="1" applyAlignment="1">
      <alignment vertical="center"/>
    </xf>
    <xf numFmtId="0" fontId="10" fillId="0" borderId="0" xfId="4" applyNumberFormat="1" applyFont="1" applyAlignment="1">
      <alignment horizontal="centerContinuous" vertical="center"/>
    </xf>
    <xf numFmtId="180" fontId="0" fillId="0" borderId="11" xfId="4" applyNumberFormat="1" applyFont="1" applyFill="1" applyBorder="1" applyAlignment="1">
      <alignment horizontal="right" vertical="center"/>
    </xf>
    <xf numFmtId="180" fontId="0" fillId="0" borderId="4" xfId="4" applyNumberFormat="1" applyFont="1" applyFill="1" applyBorder="1" applyAlignment="1">
      <alignment horizontal="right" vertical="center"/>
    </xf>
    <xf numFmtId="180" fontId="0" fillId="0" borderId="7" xfId="4" applyNumberFormat="1" applyFont="1" applyFill="1" applyBorder="1" applyAlignment="1">
      <alignment horizontal="right" vertical="center"/>
    </xf>
    <xf numFmtId="0" fontId="15" fillId="0" borderId="0" xfId="4" applyNumberFormat="1" applyFont="1" applyAlignment="1">
      <alignment horizontal="centerContinuous" vertical="center"/>
    </xf>
    <xf numFmtId="0" fontId="17" fillId="0" borderId="0" xfId="4" applyNumberFormat="1" applyFont="1" applyAlignment="1">
      <alignment vertical="center"/>
    </xf>
    <xf numFmtId="0" fontId="0" fillId="0" borderId="0" xfId="4" applyNumberFormat="1" applyFont="1" applyAlignment="1">
      <alignment vertical="center"/>
    </xf>
    <xf numFmtId="0" fontId="17" fillId="0" borderId="0" xfId="4" applyNumberFormat="1" applyFont="1" applyFill="1" applyAlignment="1">
      <alignment vertical="center"/>
    </xf>
    <xf numFmtId="0" fontId="0" fillId="0" borderId="0" xfId="0" applyAlignment="1">
      <alignment vertical="center"/>
    </xf>
    <xf numFmtId="180" fontId="0" fillId="0" borderId="0" xfId="0" applyNumberFormat="1"/>
    <xf numFmtId="180" fontId="10" fillId="0" borderId="0" xfId="4" applyNumberFormat="1" applyFont="1" applyFill="1" applyAlignment="1">
      <alignment horizontal="right" vertical="center" wrapText="1"/>
    </xf>
    <xf numFmtId="180" fontId="16" fillId="0" borderId="0" xfId="4" applyNumberFormat="1" applyFont="1" applyFill="1" applyAlignment="1" applyProtection="1">
      <alignment horizontal="center" vertical="center" wrapText="1"/>
    </xf>
    <xf numFmtId="180" fontId="10" fillId="0" borderId="0" xfId="4" applyNumberFormat="1" applyFont="1" applyFill="1" applyAlignment="1">
      <alignment horizontal="left" vertical="center" wrapText="1"/>
    </xf>
    <xf numFmtId="180" fontId="10" fillId="0" borderId="3" xfId="4" applyNumberFormat="1" applyFont="1" applyFill="1" applyBorder="1" applyAlignment="1" applyProtection="1">
      <alignment horizontal="center" vertical="center" wrapText="1"/>
    </xf>
    <xf numFmtId="180" fontId="10" fillId="0" borderId="2" xfId="4" applyNumberFormat="1" applyFont="1" applyFill="1" applyBorder="1" applyAlignment="1" applyProtection="1">
      <alignment horizontal="center" vertical="center" wrapText="1"/>
    </xf>
    <xf numFmtId="180" fontId="10" fillId="0" borderId="15" xfId="4" applyNumberFormat="1" applyFont="1" applyFill="1" applyBorder="1" applyAlignment="1">
      <alignment horizontal="center" vertical="center" wrapText="1"/>
    </xf>
    <xf numFmtId="182" fontId="17" fillId="0" borderId="2" xfId="0" applyNumberFormat="1" applyFont="1" applyBorder="1" applyAlignment="1">
      <alignment horizontal="right" vertical="center"/>
    </xf>
    <xf numFmtId="182" fontId="0" fillId="0" borderId="2" xfId="0" applyNumberFormat="1" applyBorder="1" applyAlignment="1">
      <alignment horizontal="right" vertical="center"/>
    </xf>
    <xf numFmtId="179" fontId="19" fillId="0" borderId="2" xfId="4" applyNumberFormat="1" applyFont="1" applyFill="1" applyBorder="1" applyAlignment="1" applyProtection="1">
      <alignment horizontal="right" vertical="center" wrapText="1"/>
    </xf>
    <xf numFmtId="179" fontId="19" fillId="0" borderId="15" xfId="4" applyNumberFormat="1" applyFont="1" applyFill="1" applyBorder="1" applyAlignment="1">
      <alignment horizontal="right" vertical="center" wrapText="1"/>
    </xf>
    <xf numFmtId="179" fontId="30" fillId="0" borderId="16" xfId="55" applyNumberFormat="1" applyFont="1" applyBorder="1" applyAlignment="1">
      <alignment horizontal="right" vertical="center" wrapText="1"/>
    </xf>
    <xf numFmtId="179" fontId="31" fillId="0" borderId="2" xfId="4" applyNumberFormat="1" applyFont="1" applyFill="1" applyBorder="1" applyAlignment="1" applyProtection="1">
      <alignment horizontal="right" vertical="center" wrapText="1"/>
    </xf>
    <xf numFmtId="179" fontId="31" fillId="0" borderId="15" xfId="4" applyNumberFormat="1" applyFont="1" applyFill="1" applyBorder="1" applyAlignment="1">
      <alignment horizontal="right" vertical="center" wrapText="1"/>
    </xf>
    <xf numFmtId="179" fontId="32" fillId="0" borderId="16" xfId="55" applyNumberFormat="1" applyFont="1" applyBorder="1" applyAlignment="1">
      <alignment horizontal="right" vertical="center" wrapText="1"/>
    </xf>
    <xf numFmtId="180" fontId="0" fillId="0" borderId="0" xfId="4" applyNumberFormat="1" applyFont="1" applyFill="1" applyAlignment="1">
      <alignment vertical="center"/>
    </xf>
    <xf numFmtId="180" fontId="10" fillId="0" borderId="0" xfId="4" applyNumberFormat="1" applyFont="1" applyFill="1" applyAlignment="1">
      <alignment vertical="center"/>
    </xf>
    <xf numFmtId="180" fontId="10" fillId="0" borderId="0" xfId="4" applyNumberFormat="1" applyFont="1" applyFill="1" applyAlignment="1">
      <alignment horizontal="center" vertical="center" wrapText="1"/>
    </xf>
    <xf numFmtId="180" fontId="10" fillId="0" borderId="15" xfId="0" applyNumberFormat="1" applyFont="1" applyBorder="1" applyAlignment="1">
      <alignment horizontal="center" vertical="center" wrapText="1"/>
    </xf>
    <xf numFmtId="180" fontId="18" fillId="0" borderId="20" xfId="0" applyNumberFormat="1" applyFont="1" applyBorder="1" applyAlignment="1">
      <alignment horizontal="right" vertical="center" wrapText="1"/>
    </xf>
    <xf numFmtId="180" fontId="10" fillId="0" borderId="2" xfId="4" applyNumberFormat="1" applyFont="1" applyFill="1" applyBorder="1" applyAlignment="1">
      <alignment horizontal="right" vertical="center"/>
    </xf>
    <xf numFmtId="180" fontId="18" fillId="0" borderId="22" xfId="0" applyNumberFormat="1" applyFont="1" applyBorder="1" applyAlignment="1">
      <alignment horizontal="right" vertical="center" wrapText="1"/>
    </xf>
    <xf numFmtId="180" fontId="33" fillId="0" borderId="16" xfId="0" applyNumberFormat="1" applyFont="1" applyBorder="1" applyAlignment="1">
      <alignment horizontal="right" vertical="center" wrapText="1"/>
    </xf>
    <xf numFmtId="180" fontId="18" fillId="0" borderId="19" xfId="0" applyNumberFormat="1" applyFont="1" applyBorder="1" applyAlignment="1">
      <alignment horizontal="right" vertical="center" wrapText="1"/>
    </xf>
    <xf numFmtId="179" fontId="19" fillId="0" borderId="15" xfId="0" applyNumberFormat="1" applyFont="1" applyBorder="1" applyAlignment="1">
      <alignment horizontal="right" vertical="center" wrapText="1"/>
    </xf>
    <xf numFmtId="179" fontId="31" fillId="0" borderId="15" xfId="0" applyNumberFormat="1" applyFont="1" applyBorder="1" applyAlignment="1">
      <alignment horizontal="right" vertical="center" wrapText="1"/>
    </xf>
    <xf numFmtId="180" fontId="10" fillId="0" borderId="0" xfId="4" applyNumberFormat="1" applyFont="1" applyFill="1" applyAlignment="1" applyProtection="1">
      <alignment horizontal="right" vertical="center" wrapText="1"/>
    </xf>
    <xf numFmtId="180" fontId="10" fillId="0" borderId="0" xfId="4" applyNumberFormat="1" applyFont="1" applyFill="1" applyBorder="1" applyAlignment="1" applyProtection="1">
      <alignment wrapText="1"/>
    </xf>
    <xf numFmtId="180" fontId="10" fillId="0" borderId="3" xfId="0" applyNumberFormat="1" applyFont="1" applyBorder="1" applyAlignment="1">
      <alignment horizontal="center" vertical="center" wrapText="1"/>
    </xf>
    <xf numFmtId="180" fontId="10" fillId="0" borderId="6" xfId="4" applyNumberFormat="1" applyFont="1" applyFill="1" applyBorder="1" applyAlignment="1" applyProtection="1">
      <alignment horizontal="center" vertical="center" wrapText="1"/>
    </xf>
    <xf numFmtId="180" fontId="10" fillId="0" borderId="12" xfId="4" applyNumberFormat="1" applyFont="1" applyFill="1" applyBorder="1" applyAlignment="1" applyProtection="1">
      <alignment horizontal="center" vertical="center" wrapText="1"/>
    </xf>
    <xf numFmtId="180" fontId="10" fillId="0" borderId="10" xfId="4" applyNumberFormat="1" applyFont="1" applyFill="1" applyBorder="1" applyAlignment="1" applyProtection="1">
      <alignment horizontal="center" vertical="center" wrapText="1"/>
    </xf>
    <xf numFmtId="180" fontId="10" fillId="0" borderId="1" xfId="4" applyNumberFormat="1" applyFont="1" applyFill="1" applyBorder="1" applyAlignment="1" applyProtection="1">
      <alignment horizontal="center" vertical="center" wrapText="1"/>
    </xf>
    <xf numFmtId="180" fontId="10" fillId="0" borderId="10" xfId="4" applyNumberFormat="1" applyFont="1" applyFill="1" applyBorder="1" applyAlignment="1">
      <alignment horizontal="center" vertical="center" wrapText="1"/>
    </xf>
    <xf numFmtId="180" fontId="10" fillId="0" borderId="2" xfId="4" applyNumberFormat="1" applyFont="1" applyFill="1" applyBorder="1" applyAlignment="1">
      <alignment horizontal="center" vertical="center" wrapText="1"/>
    </xf>
    <xf numFmtId="179" fontId="19" fillId="0" borderId="10" xfId="4" applyNumberFormat="1" applyFont="1" applyFill="1" applyBorder="1" applyAlignment="1">
      <alignment horizontal="right" vertical="center" wrapText="1"/>
    </xf>
    <xf numFmtId="179" fontId="19" fillId="0" borderId="2" xfId="4" applyNumberFormat="1" applyFont="1" applyFill="1" applyBorder="1" applyAlignment="1">
      <alignment horizontal="right" vertical="center" wrapText="1"/>
    </xf>
    <xf numFmtId="179" fontId="31" fillId="0" borderId="10" xfId="4" applyNumberFormat="1" applyFont="1" applyFill="1" applyBorder="1" applyAlignment="1">
      <alignment horizontal="right" vertical="center" wrapText="1"/>
    </xf>
    <xf numFmtId="179" fontId="31" fillId="0" borderId="2" xfId="4" applyNumberFormat="1" applyFont="1" applyFill="1" applyBorder="1" applyAlignment="1">
      <alignment horizontal="right" vertical="center" wrapText="1"/>
    </xf>
    <xf numFmtId="0" fontId="10" fillId="0" borderId="0" xfId="4" applyNumberFormat="1" applyFont="1" applyFill="1" applyBorder="1" applyAlignment="1" applyProtection="1">
      <alignment vertical="center" wrapText="1"/>
    </xf>
    <xf numFmtId="0" fontId="10" fillId="0" borderId="0" xfId="4" applyNumberFormat="1" applyFont="1" applyFill="1" applyBorder="1" applyAlignment="1">
      <alignment horizontal="centerContinuous" vertical="center"/>
    </xf>
    <xf numFmtId="180" fontId="10" fillId="0" borderId="7" xfId="4" applyNumberFormat="1" applyFont="1" applyFill="1" applyBorder="1" applyAlignment="1" applyProtection="1">
      <alignment horizontal="center" vertical="center" wrapText="1"/>
    </xf>
    <xf numFmtId="180" fontId="10" fillId="0" borderId="11" xfId="4" applyNumberFormat="1" applyFont="1" applyFill="1" applyBorder="1" applyAlignment="1" applyProtection="1">
      <alignment horizontal="center" vertical="center" wrapText="1"/>
    </xf>
    <xf numFmtId="180" fontId="10" fillId="0" borderId="2" xfId="4" applyNumberFormat="1" applyFont="1" applyFill="1" applyBorder="1" applyAlignment="1" applyProtection="1">
      <alignment vertical="center" wrapText="1"/>
    </xf>
    <xf numFmtId="0" fontId="15" fillId="0" borderId="0" xfId="4" applyNumberFormat="1" applyFont="1" applyFill="1" applyBorder="1" applyAlignment="1">
      <alignment horizontal="centerContinuous" vertical="center"/>
    </xf>
    <xf numFmtId="0" fontId="17" fillId="0" borderId="0" xfId="4" applyNumberFormat="1" applyFont="1" applyFill="1" applyBorder="1" applyAlignment="1">
      <alignment horizontal="centerContinuous" vertical="center"/>
    </xf>
    <xf numFmtId="0" fontId="17" fillId="0" borderId="0" xfId="4" applyNumberFormat="1" applyFont="1" applyFill="1" applyAlignment="1">
      <alignment horizontal="centerContinuous" vertical="center"/>
    </xf>
    <xf numFmtId="0" fontId="0" fillId="0" borderId="0" xfId="4" applyNumberFormat="1" applyFont="1" applyFill="1" applyBorder="1" applyAlignment="1">
      <alignment horizontal="centerContinuous" vertical="center"/>
    </xf>
    <xf numFmtId="0" fontId="15" fillId="0" borderId="0" xfId="4" applyNumberFormat="1" applyFont="1" applyFill="1" applyBorder="1" applyAlignment="1">
      <alignment horizontal="center" vertical="center"/>
    </xf>
    <xf numFmtId="0" fontId="10" fillId="0" borderId="0" xfId="4" applyNumberFormat="1" applyFont="1" applyFill="1" applyBorder="1" applyAlignment="1">
      <alignment horizontal="center" vertical="center"/>
    </xf>
    <xf numFmtId="179" fontId="31" fillId="0" borderId="2" xfId="4" applyNumberFormat="1" applyFont="1" applyFill="1" applyBorder="1" applyAlignment="1">
      <alignment horizontal="right" vertical="center"/>
    </xf>
    <xf numFmtId="0" fontId="15" fillId="0" borderId="0" xfId="4" applyNumberFormat="1" applyFont="1" applyFill="1" applyAlignment="1">
      <alignment horizontal="center" vertical="center"/>
    </xf>
    <xf numFmtId="0" fontId="10" fillId="0" borderId="0" xfId="4" applyNumberFormat="1" applyFont="1" applyFill="1" applyAlignment="1">
      <alignment horizontal="center" vertical="center"/>
    </xf>
    <xf numFmtId="180" fontId="0" fillId="0" borderId="0" xfId="0" applyNumberFormat="1" applyAlignment="1">
      <alignment horizontal="right"/>
    </xf>
    <xf numFmtId="49" fontId="10" fillId="0" borderId="0" xfId="4" applyNumberFormat="1" applyFont="1" applyFill="1" applyAlignment="1">
      <alignment horizontal="center" vertical="center" wrapText="1"/>
    </xf>
    <xf numFmtId="180" fontId="16" fillId="0" borderId="0" xfId="4" applyNumberFormat="1" applyFont="1" applyFill="1" applyAlignment="1" applyProtection="1">
      <alignment horizontal="right" vertical="center" wrapText="1"/>
    </xf>
    <xf numFmtId="180" fontId="15" fillId="0" borderId="2" xfId="4" applyNumberFormat="1" applyFont="1" applyFill="1" applyBorder="1" applyAlignment="1">
      <alignment horizontal="right" vertical="center"/>
    </xf>
    <xf numFmtId="3" fontId="17" fillId="2" borderId="2" xfId="0" applyNumberFormat="1" applyFont="1" applyFill="1" applyBorder="1" applyAlignment="1">
      <alignment horizontal="right" vertical="center" wrapText="1"/>
    </xf>
    <xf numFmtId="179" fontId="15" fillId="0" borderId="2" xfId="4" applyNumberFormat="1" applyFont="1" applyFill="1" applyBorder="1" applyAlignment="1" applyProtection="1">
      <alignment horizontal="right" vertical="center" wrapText="1"/>
    </xf>
    <xf numFmtId="179" fontId="10" fillId="0" borderId="2" xfId="4" applyNumberFormat="1" applyFont="1" applyFill="1" applyBorder="1" applyAlignment="1" applyProtection="1">
      <alignment horizontal="right" vertical="center" wrapText="1"/>
    </xf>
    <xf numFmtId="179" fontId="10" fillId="2" borderId="2" xfId="4" applyNumberFormat="1" applyFont="1" applyFill="1" applyBorder="1" applyAlignment="1">
      <alignment horizontal="right" vertical="center"/>
    </xf>
    <xf numFmtId="49" fontId="10" fillId="0" borderId="15" xfId="4" applyNumberFormat="1" applyFont="1" applyFill="1" applyBorder="1" applyAlignment="1">
      <alignment vertical="center" wrapText="1"/>
    </xf>
    <xf numFmtId="0" fontId="0" fillId="0" borderId="11" xfId="0" applyBorder="1" applyAlignment="1">
      <alignment horizontal="right" vertical="center"/>
    </xf>
    <xf numFmtId="0" fontId="0" fillId="0" borderId="4" xfId="0" applyBorder="1" applyAlignment="1">
      <alignment horizontal="right" vertical="center"/>
    </xf>
    <xf numFmtId="49" fontId="18" fillId="3" borderId="16" xfId="0" applyNumberFormat="1" applyFont="1" applyFill="1" applyBorder="1" applyAlignment="1">
      <alignment vertical="center" wrapText="1"/>
    </xf>
    <xf numFmtId="179" fontId="10" fillId="0" borderId="4" xfId="4" applyNumberFormat="1" applyFont="1" applyFill="1" applyBorder="1" applyAlignment="1">
      <alignment horizontal="right" vertical="center" wrapText="1"/>
    </xf>
    <xf numFmtId="0" fontId="0" fillId="0" borderId="7" xfId="0" applyBorder="1" applyAlignment="1">
      <alignment horizontal="right" vertical="center"/>
    </xf>
    <xf numFmtId="179" fontId="18" fillId="0" borderId="16" xfId="56" applyNumberFormat="1" applyFont="1" applyBorder="1" applyAlignment="1">
      <alignment horizontal="right" vertical="center" wrapText="1"/>
    </xf>
    <xf numFmtId="180" fontId="10" fillId="0" borderId="0" xfId="0" applyNumberFormat="1" applyFont="1" applyAlignment="1">
      <alignment horizontal="right"/>
    </xf>
    <xf numFmtId="0" fontId="15" fillId="0" borderId="0" xfId="0" applyFont="1" applyAlignment="1">
      <alignment vertical="center"/>
    </xf>
    <xf numFmtId="0" fontId="10" fillId="0" borderId="0" xfId="0" applyFont="1" applyAlignment="1">
      <alignment vertical="center"/>
    </xf>
    <xf numFmtId="0" fontId="34" fillId="0" borderId="0" xfId="0" applyFont="1"/>
    <xf numFmtId="0" fontId="35" fillId="0" borderId="0" xfId="0" applyFont="1"/>
    <xf numFmtId="49" fontId="10" fillId="0" borderId="5" xfId="4" applyNumberFormat="1" applyFont="1" applyFill="1" applyBorder="1" applyAlignment="1" applyProtection="1">
      <alignment horizontal="center" vertical="center" wrapText="1"/>
    </xf>
    <xf numFmtId="180" fontId="10" fillId="0" borderId="15" xfId="4" applyNumberFormat="1" applyFont="1" applyFill="1" applyBorder="1" applyAlignment="1" applyProtection="1">
      <alignment horizontal="center" vertical="center" wrapText="1"/>
    </xf>
    <xf numFmtId="180" fontId="10" fillId="0" borderId="4" xfId="4" applyNumberFormat="1" applyFont="1" applyFill="1" applyBorder="1" applyAlignment="1" applyProtection="1">
      <alignment horizontal="center" vertical="center" wrapText="1"/>
    </xf>
    <xf numFmtId="182" fontId="10" fillId="0" borderId="2" xfId="0" applyNumberFormat="1" applyFont="1" applyBorder="1" applyAlignment="1">
      <alignment horizontal="right" vertical="center"/>
    </xf>
    <xf numFmtId="180" fontId="10" fillId="0" borderId="14" xfId="4" applyNumberFormat="1" applyFont="1" applyFill="1" applyBorder="1" applyAlignment="1" applyProtection="1">
      <alignment horizontal="center" vertical="center" wrapText="1"/>
    </xf>
    <xf numFmtId="180" fontId="10" fillId="0" borderId="2" xfId="0" applyNumberFormat="1" applyFont="1" applyBorder="1" applyAlignment="1">
      <alignment horizontal="right"/>
    </xf>
    <xf numFmtId="179" fontId="15" fillId="0" borderId="2" xfId="0" applyNumberFormat="1" applyFont="1" applyBorder="1" applyAlignment="1">
      <alignment horizontal="right"/>
    </xf>
    <xf numFmtId="179" fontId="10" fillId="0" borderId="2" xfId="0" applyNumberFormat="1" applyFont="1" applyBorder="1" applyAlignment="1">
      <alignment horizontal="right"/>
    </xf>
    <xf numFmtId="178" fontId="15" fillId="0" borderId="2" xfId="4" applyNumberFormat="1" applyFont="1" applyFill="1" applyBorder="1" applyAlignment="1">
      <alignment horizontal="center" vertical="center"/>
    </xf>
    <xf numFmtId="180" fontId="10" fillId="0" borderId="0" xfId="4" applyNumberFormat="1" applyFont="1" applyFill="1" applyAlignment="1">
      <alignment horizontal="center" vertical="center"/>
    </xf>
    <xf numFmtId="180" fontId="0" fillId="0" borderId="0" xfId="4" applyNumberFormat="1" applyFont="1" applyFill="1" applyAlignment="1">
      <alignment horizontal="centerContinuous" vertical="center"/>
    </xf>
    <xf numFmtId="180" fontId="10" fillId="0" borderId="0" xfId="4" applyNumberFormat="1" applyFont="1" applyFill="1" applyAlignment="1">
      <alignment horizontal="right"/>
    </xf>
    <xf numFmtId="180" fontId="10" fillId="0" borderId="5" xfId="4" applyNumberFormat="1" applyFont="1" applyFill="1" applyBorder="1" applyAlignment="1" applyProtection="1">
      <alignment horizontal="center" vertical="center" wrapText="1"/>
    </xf>
    <xf numFmtId="180" fontId="10" fillId="0" borderId="5" xfId="4" applyNumberFormat="1" applyFont="1" applyFill="1" applyBorder="1" applyAlignment="1">
      <alignment horizontal="center" vertical="center" wrapText="1"/>
    </xf>
    <xf numFmtId="179" fontId="17" fillId="0" borderId="2" xfId="4" applyNumberFormat="1" applyFont="1" applyFill="1" applyBorder="1" applyAlignment="1">
      <alignment vertical="center"/>
    </xf>
    <xf numFmtId="179" fontId="17" fillId="0" borderId="2" xfId="4" applyNumberFormat="1" applyFont="1" applyFill="1" applyBorder="1" applyAlignment="1">
      <alignment horizontal="centerContinuous" vertical="center"/>
    </xf>
    <xf numFmtId="182" fontId="17" fillId="0" borderId="0" xfId="4" applyNumberFormat="1" applyFont="1" applyFill="1" applyAlignment="1">
      <alignment vertical="center"/>
    </xf>
    <xf numFmtId="179" fontId="0" fillId="0" borderId="2" xfId="4" applyNumberFormat="1" applyFont="1" applyFill="1" applyBorder="1" applyAlignment="1">
      <alignment vertical="center"/>
    </xf>
    <xf numFmtId="179" fontId="0" fillId="0" borderId="2" xfId="4" applyNumberFormat="1" applyFont="1" applyFill="1" applyBorder="1" applyAlignment="1">
      <alignment horizontal="centerContinuous" vertical="center"/>
    </xf>
    <xf numFmtId="182" fontId="0" fillId="0" borderId="0" xfId="4" applyNumberFormat="1" applyFont="1" applyFill="1" applyAlignment="1">
      <alignment vertical="center"/>
    </xf>
    <xf numFmtId="182" fontId="17" fillId="0" borderId="0" xfId="0" applyNumberFormat="1" applyFont="1"/>
    <xf numFmtId="182" fontId="0" fillId="0" borderId="0" xfId="0" applyNumberFormat="1"/>
    <xf numFmtId="0" fontId="0" fillId="0" borderId="1"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right" vertical="center"/>
    </xf>
    <xf numFmtId="178" fontId="10" fillId="0" borderId="2" xfId="4" applyNumberFormat="1" applyFont="1" applyFill="1" applyBorder="1" applyAlignment="1">
      <alignment horizontal="right" vertical="center"/>
    </xf>
    <xf numFmtId="179" fontId="34" fillId="0" borderId="2" xfId="0" applyNumberFormat="1" applyFont="1" applyBorder="1" applyAlignment="1">
      <alignment horizontal="right" vertical="center" wrapText="1"/>
    </xf>
    <xf numFmtId="179" fontId="35" fillId="0" borderId="2" xfId="0" applyNumberFormat="1" applyFont="1" applyBorder="1" applyAlignment="1">
      <alignment horizontal="right" vertical="center" wrapText="1"/>
    </xf>
    <xf numFmtId="179" fontId="35" fillId="0" borderId="16" xfId="56" applyNumberFormat="1" applyFont="1" applyBorder="1" applyAlignment="1">
      <alignment horizontal="right" vertical="center" wrapText="1"/>
    </xf>
    <xf numFmtId="3" fontId="0" fillId="0" borderId="2" xfId="0" applyNumberFormat="1" applyBorder="1" applyAlignment="1">
      <alignment horizontal="center" vertical="center" wrapText="1"/>
    </xf>
    <xf numFmtId="3" fontId="34" fillId="0" borderId="2" xfId="0" applyNumberFormat="1" applyFont="1" applyBorder="1" applyAlignment="1">
      <alignment horizontal="center" vertical="center" wrapText="1"/>
    </xf>
    <xf numFmtId="3" fontId="35" fillId="0" borderId="2" xfId="0" applyNumberFormat="1" applyFont="1" applyBorder="1" applyAlignment="1">
      <alignment horizontal="center" vertical="center" wrapText="1"/>
    </xf>
    <xf numFmtId="0" fontId="34" fillId="0" borderId="0" xfId="4" applyNumberFormat="1" applyFont="1" applyFill="1" applyAlignment="1">
      <alignment vertical="center"/>
    </xf>
    <xf numFmtId="0" fontId="35" fillId="0" borderId="0" xfId="4" applyNumberFormat="1" applyFont="1" applyFill="1" applyAlignment="1">
      <alignment vertical="center"/>
    </xf>
    <xf numFmtId="0" fontId="15" fillId="0" borderId="0" xfId="0" applyFont="1" applyAlignment="1">
      <alignment horizontal="right"/>
    </xf>
    <xf numFmtId="0" fontId="17" fillId="0" borderId="0" xfId="0" applyFont="1" applyAlignment="1">
      <alignment horizontal="right"/>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wrapText="1"/>
    </xf>
    <xf numFmtId="0" fontId="15" fillId="0" borderId="23" xfId="0" applyFont="1" applyBorder="1" applyAlignment="1">
      <alignment horizontal="center" vertical="center"/>
    </xf>
    <xf numFmtId="179" fontId="15" fillId="0" borderId="2" xfId="0" applyNumberFormat="1" applyFont="1" applyBorder="1" applyAlignment="1">
      <alignment horizontal="center" vertical="center"/>
    </xf>
    <xf numFmtId="0" fontId="15" fillId="0" borderId="23" xfId="0" applyFont="1" applyBorder="1" applyAlignment="1">
      <alignment vertical="center"/>
    </xf>
    <xf numFmtId="179" fontId="15" fillId="0" borderId="23" xfId="0" applyNumberFormat="1" applyFont="1" applyBorder="1" applyAlignment="1">
      <alignment vertical="center"/>
    </xf>
    <xf numFmtId="180" fontId="15" fillId="0" borderId="18" xfId="0" applyNumberFormat="1" applyFont="1" applyBorder="1" applyAlignment="1">
      <alignment horizontal="right" vertical="center" wrapText="1"/>
    </xf>
    <xf numFmtId="179" fontId="15" fillId="0" borderId="23" xfId="0" applyNumberFormat="1" applyFont="1" applyBorder="1" applyAlignment="1">
      <alignment vertical="center" wrapText="1"/>
    </xf>
    <xf numFmtId="0" fontId="15" fillId="0" borderId="23" xfId="0" applyFont="1" applyBorder="1" applyAlignment="1">
      <alignment horizontal="left" vertical="center" wrapText="1"/>
    </xf>
    <xf numFmtId="0" fontId="10" fillId="0" borderId="0" xfId="4" applyNumberFormat="1" applyFont="1" applyFill="1" applyAlignment="1">
      <alignment horizontal="centerContinuous" vertical="center" wrapText="1"/>
    </xf>
    <xf numFmtId="0" fontId="10" fillId="0" borderId="1" xfId="4" applyNumberFormat="1" applyFont="1" applyFill="1" applyBorder="1" applyAlignment="1">
      <alignment horizontal="left" vertical="center" wrapText="1"/>
    </xf>
    <xf numFmtId="0" fontId="10" fillId="0" borderId="10" xfId="4" applyNumberFormat="1" applyFont="1" applyFill="1" applyBorder="1" applyAlignment="1">
      <alignment horizontal="center" vertical="center" wrapText="1"/>
    </xf>
    <xf numFmtId="0" fontId="22" fillId="0" borderId="2" xfId="4" applyNumberFormat="1" applyFont="1" applyFill="1" applyBorder="1" applyAlignment="1">
      <alignment horizontal="center" vertical="center" wrapText="1"/>
    </xf>
    <xf numFmtId="179" fontId="22" fillId="0" borderId="2" xfId="4" applyNumberFormat="1" applyFont="1" applyFill="1" applyBorder="1" applyAlignment="1">
      <alignment horizontal="right" vertical="center" wrapText="1"/>
    </xf>
    <xf numFmtId="180" fontId="18" fillId="3" borderId="2" xfId="0" applyNumberFormat="1" applyFont="1" applyFill="1" applyBorder="1" applyAlignment="1">
      <alignment horizontal="right" vertical="center" wrapText="1"/>
    </xf>
    <xf numFmtId="179" fontId="22" fillId="0" borderId="2" xfId="4" applyNumberFormat="1" applyFont="1" applyFill="1" applyBorder="1" applyAlignment="1">
      <alignment horizontal="center" vertical="center" wrapText="1"/>
    </xf>
    <xf numFmtId="180" fontId="15" fillId="0" borderId="2" xfId="4" applyNumberFormat="1" applyFont="1" applyFill="1" applyBorder="1" applyAlignment="1">
      <alignment horizontal="centerContinuous" vertical="center"/>
    </xf>
    <xf numFmtId="0" fontId="10" fillId="2" borderId="2" xfId="0" applyFont="1" applyFill="1" applyBorder="1" applyAlignment="1">
      <alignment horizontal="right" vertical="center"/>
    </xf>
    <xf numFmtId="179" fontId="15" fillId="0" borderId="2" xfId="4" applyNumberFormat="1" applyFont="1" applyFill="1" applyBorder="1" applyAlignment="1">
      <alignment horizontal="right" vertical="center" wrapText="1"/>
    </xf>
    <xf numFmtId="179" fontId="10" fillId="0" borderId="17" xfId="4" applyNumberFormat="1" applyFont="1" applyFill="1" applyBorder="1" applyAlignment="1">
      <alignment horizontal="right" vertical="center" wrapText="1"/>
    </xf>
    <xf numFmtId="179" fontId="32" fillId="3" borderId="16" xfId="56" applyNumberFormat="1" applyFont="1" applyFill="1" applyBorder="1" applyAlignment="1">
      <alignment horizontal="right" vertical="center" wrapText="1"/>
    </xf>
    <xf numFmtId="179" fontId="18" fillId="3" borderId="16" xfId="56" applyNumberFormat="1" applyFont="1" applyFill="1" applyBorder="1" applyAlignment="1">
      <alignment horizontal="right" vertical="center" wrapText="1"/>
    </xf>
    <xf numFmtId="0" fontId="31" fillId="0" borderId="1" xfId="0" applyFont="1" applyBorder="1"/>
    <xf numFmtId="0" fontId="10" fillId="0" borderId="10" xfId="4" applyNumberFormat="1" applyFont="1" applyFill="1" applyBorder="1" applyAlignment="1" applyProtection="1">
      <alignment horizontal="center" vertical="center" wrapText="1"/>
    </xf>
    <xf numFmtId="180" fontId="15" fillId="0" borderId="2" xfId="4" applyNumberFormat="1" applyFont="1" applyFill="1" applyBorder="1" applyAlignment="1">
      <alignment horizontal="right" vertical="center" wrapText="1"/>
    </xf>
    <xf numFmtId="180" fontId="15" fillId="0" borderId="3" xfId="4" applyNumberFormat="1" applyFont="1" applyFill="1" applyBorder="1" applyAlignment="1">
      <alignment horizontal="right" vertical="center" wrapText="1"/>
    </xf>
    <xf numFmtId="180" fontId="15" fillId="0" borderId="3" xfId="4" applyNumberFormat="1" applyFont="1" applyFill="1" applyBorder="1" applyAlignment="1" applyProtection="1">
      <alignment horizontal="right" vertical="center" wrapText="1"/>
    </xf>
    <xf numFmtId="179" fontId="15" fillId="0" borderId="18" xfId="0" applyNumberFormat="1" applyFont="1" applyBorder="1" applyAlignment="1">
      <alignment horizontal="right" vertical="center" wrapText="1"/>
    </xf>
    <xf numFmtId="179" fontId="15" fillId="0" borderId="18" xfId="0" applyNumberFormat="1" applyFont="1" applyBorder="1" applyAlignment="1">
      <alignment horizontal="right" vertical="center"/>
    </xf>
    <xf numFmtId="49" fontId="31" fillId="0" borderId="2" xfId="4" applyNumberFormat="1" applyFont="1" applyFill="1" applyBorder="1" applyAlignment="1">
      <alignment horizontal="center" vertical="center" wrapText="1"/>
    </xf>
    <xf numFmtId="180" fontId="31" fillId="0" borderId="2" xfId="4" applyNumberFormat="1" applyFont="1" applyFill="1" applyBorder="1" applyAlignment="1">
      <alignment horizontal="center" vertical="center" wrapText="1"/>
    </xf>
    <xf numFmtId="181" fontId="31" fillId="0" borderId="2" xfId="4" applyNumberFormat="1" applyFont="1" applyFill="1" applyBorder="1" applyAlignment="1">
      <alignment horizontal="center" vertical="center" wrapText="1"/>
    </xf>
    <xf numFmtId="0" fontId="10" fillId="0" borderId="1" xfId="4" applyNumberFormat="1" applyFont="1" applyFill="1" applyBorder="1" applyAlignment="1" applyProtection="1">
      <alignment horizontal="right" wrapText="1"/>
    </xf>
    <xf numFmtId="0" fontId="31" fillId="0" borderId="0" xfId="0" applyFont="1"/>
    <xf numFmtId="180" fontId="17" fillId="0" borderId="0" xfId="0" applyNumberFormat="1" applyFont="1"/>
    <xf numFmtId="180" fontId="15" fillId="0" borderId="0" xfId="0" applyNumberFormat="1" applyFont="1" applyAlignment="1">
      <alignment vertical="center"/>
    </xf>
    <xf numFmtId="180" fontId="15" fillId="0" borderId="0" xfId="0" applyNumberFormat="1" applyFont="1" applyAlignment="1">
      <alignment horizontal="right" vertical="center"/>
    </xf>
    <xf numFmtId="180" fontId="16" fillId="0" borderId="0" xfId="0" applyNumberFormat="1" applyFont="1" applyAlignment="1">
      <alignment horizontal="centerContinuous" vertical="center"/>
    </xf>
    <xf numFmtId="0" fontId="17" fillId="0" borderId="0" xfId="0" applyFont="1" applyAlignment="1">
      <alignment horizontal="centerContinuous" vertical="center"/>
    </xf>
    <xf numFmtId="180" fontId="17" fillId="0" borderId="0" xfId="0" applyNumberFormat="1" applyFont="1" applyAlignment="1">
      <alignment horizontal="centerContinuous" vertical="center"/>
    </xf>
    <xf numFmtId="0" fontId="15" fillId="0" borderId="1" xfId="0" applyFont="1" applyBorder="1" applyAlignment="1">
      <alignment vertical="center"/>
    </xf>
    <xf numFmtId="180" fontId="15" fillId="0" borderId="1" xfId="0" applyNumberFormat="1" applyFont="1" applyBorder="1" applyAlignment="1">
      <alignment vertical="center"/>
    </xf>
    <xf numFmtId="180" fontId="15" fillId="0" borderId="0" xfId="0" applyNumberFormat="1" applyFont="1" applyAlignment="1">
      <alignment horizontal="right"/>
    </xf>
    <xf numFmtId="0" fontId="15" fillId="0" borderId="2" xfId="0" applyFont="1" applyBorder="1" applyAlignment="1">
      <alignment horizontal="centerContinuous" vertical="center"/>
    </xf>
    <xf numFmtId="180" fontId="15" fillId="0" borderId="2" xfId="0" applyNumberFormat="1" applyFont="1" applyBorder="1" applyAlignment="1">
      <alignment horizontal="centerContinuous" vertical="center"/>
    </xf>
    <xf numFmtId="0" fontId="17" fillId="0" borderId="2" xfId="0" applyFont="1" applyBorder="1" applyAlignment="1">
      <alignment horizontal="centerContinuous" vertical="center"/>
    </xf>
    <xf numFmtId="180" fontId="17" fillId="0" borderId="2" xfId="0" applyNumberFormat="1" applyFont="1" applyBorder="1" applyAlignment="1">
      <alignment horizontal="centerContinuous" vertical="center"/>
    </xf>
    <xf numFmtId="180" fontId="15" fillId="0" borderId="13" xfId="0" applyNumberFormat="1" applyFont="1" applyBorder="1" applyAlignment="1">
      <alignment horizontal="center" vertical="center" wrapText="1"/>
    </xf>
    <xf numFmtId="0" fontId="15" fillId="0" borderId="3"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horizontal="left" vertical="center" wrapText="1"/>
    </xf>
    <xf numFmtId="180" fontId="15" fillId="0" borderId="24" xfId="0" applyNumberFormat="1" applyFont="1" applyBorder="1" applyAlignment="1">
      <alignment horizontal="right" vertical="center" wrapText="1"/>
    </xf>
    <xf numFmtId="0" fontId="15" fillId="0" borderId="4" xfId="0" applyFont="1" applyBorder="1" applyAlignment="1">
      <alignment vertical="center"/>
    </xf>
    <xf numFmtId="180" fontId="15" fillId="0" borderId="25" xfId="0" applyNumberFormat="1" applyFont="1" applyBorder="1" applyAlignment="1">
      <alignment horizontal="right" vertical="center" wrapText="1"/>
    </xf>
    <xf numFmtId="0" fontId="15" fillId="0" borderId="6"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lLevel_0" xfId="49"/>
    <cellStyle name="RowLevel_0" xfId="50"/>
    <cellStyle name="常规 2" xfId="51"/>
    <cellStyle name="常规 2 2" xfId="52"/>
    <cellStyle name="常规 2 2 2" xfId="53"/>
    <cellStyle name="常规 2 2 2 2" xfId="54"/>
    <cellStyle name="常规 3" xfId="55"/>
    <cellStyle name="常规 4"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zoomScale="115" zoomScaleNormal="115" topLeftCell="A7" workbookViewId="0">
      <selection activeCell="D17" sqref="D17"/>
    </sheetView>
  </sheetViews>
  <sheetFormatPr defaultColWidth="9.16666666666667" defaultRowHeight="11.25"/>
  <cols>
    <col min="1" max="1" width="49.5" style="237" customWidth="1"/>
    <col min="2" max="2" width="22.5" style="769" customWidth="1"/>
    <col min="3" max="3" width="34.3333333333333" style="237" customWidth="1"/>
    <col min="4" max="4" width="22.8333333333333" style="769" customWidth="1"/>
    <col min="5" max="5" width="34.3333333333333" style="237" customWidth="1"/>
    <col min="6" max="6" width="21.3333333333333" style="769" customWidth="1"/>
    <col min="7" max="7" width="34.3333333333333" style="237" customWidth="1"/>
    <col min="8" max="8" width="20" style="769" customWidth="1"/>
    <col min="9" max="16384" width="9.16666666666667" style="237"/>
  </cols>
  <sheetData>
    <row r="1" ht="21" customHeight="1" spans="1:8">
      <c r="A1" s="691" t="s">
        <v>0</v>
      </c>
      <c r="B1" s="770"/>
      <c r="C1" s="691"/>
      <c r="D1" s="770"/>
      <c r="E1" s="691"/>
      <c r="H1" s="771" t="s">
        <v>1</v>
      </c>
    </row>
    <row r="2" ht="21" customHeight="1" spans="1:9">
      <c r="A2" s="214" t="s">
        <v>2</v>
      </c>
      <c r="B2" s="772"/>
      <c r="C2" s="214"/>
      <c r="D2" s="772"/>
      <c r="E2" s="214"/>
      <c r="F2" s="772"/>
      <c r="G2" s="773"/>
      <c r="H2" s="774"/>
      <c r="I2" s="773"/>
    </row>
    <row r="3" ht="21" customHeight="1" spans="1:8">
      <c r="A3" s="775"/>
      <c r="B3" s="776"/>
      <c r="C3" s="775"/>
      <c r="D3" s="770"/>
      <c r="E3" s="691"/>
      <c r="H3" s="777" t="s">
        <v>3</v>
      </c>
    </row>
    <row r="4" ht="21" customHeight="1" spans="1:8">
      <c r="A4" s="778" t="s">
        <v>4</v>
      </c>
      <c r="B4" s="779"/>
      <c r="C4" s="778" t="s">
        <v>5</v>
      </c>
      <c r="D4" s="779"/>
      <c r="E4" s="778"/>
      <c r="F4" s="779"/>
      <c r="G4" s="780"/>
      <c r="H4" s="781"/>
    </row>
    <row r="5" ht="21" customHeight="1" spans="1:8">
      <c r="A5" s="736" t="s">
        <v>6</v>
      </c>
      <c r="B5" s="450" t="s">
        <v>7</v>
      </c>
      <c r="C5" s="339" t="s">
        <v>8</v>
      </c>
      <c r="D5" s="782" t="s">
        <v>7</v>
      </c>
      <c r="E5" s="339" t="s">
        <v>9</v>
      </c>
      <c r="F5" s="782" t="s">
        <v>7</v>
      </c>
      <c r="G5" s="339" t="s">
        <v>10</v>
      </c>
      <c r="H5" s="782" t="s">
        <v>7</v>
      </c>
    </row>
    <row r="6" ht="21" customHeight="1" spans="1:8">
      <c r="A6" s="279" t="s">
        <v>11</v>
      </c>
      <c r="B6" s="741">
        <v>41217717</v>
      </c>
      <c r="C6" s="783" t="s">
        <v>12</v>
      </c>
      <c r="D6" s="741">
        <v>5494421</v>
      </c>
      <c r="E6" s="784" t="s">
        <v>13</v>
      </c>
      <c r="F6" s="741">
        <f>SUM(F7:F9)</f>
        <v>28167717</v>
      </c>
      <c r="G6" s="784" t="s">
        <v>14</v>
      </c>
      <c r="H6" s="741">
        <v>12123566</v>
      </c>
    </row>
    <row r="7" ht="21" customHeight="1" spans="1:8">
      <c r="A7" s="279" t="s">
        <v>15</v>
      </c>
      <c r="B7" s="741">
        <f>B6-B8</f>
        <v>39417717</v>
      </c>
      <c r="C7" s="783" t="s">
        <v>16</v>
      </c>
      <c r="D7" s="741"/>
      <c r="E7" s="784" t="s">
        <v>17</v>
      </c>
      <c r="F7" s="741">
        <v>22931462</v>
      </c>
      <c r="G7" s="784" t="s">
        <v>18</v>
      </c>
      <c r="H7" s="741">
        <v>10276079</v>
      </c>
    </row>
    <row r="8" ht="21" customHeight="1" spans="1:8">
      <c r="A8" s="279" t="s">
        <v>19</v>
      </c>
      <c r="B8" s="741">
        <v>1800000</v>
      </c>
      <c r="C8" s="783" t="s">
        <v>20</v>
      </c>
      <c r="D8" s="741"/>
      <c r="E8" s="784" t="s">
        <v>21</v>
      </c>
      <c r="F8" s="741">
        <v>5203135</v>
      </c>
      <c r="G8" s="784" t="s">
        <v>22</v>
      </c>
      <c r="H8" s="741"/>
    </row>
    <row r="9" ht="21" customHeight="1" spans="1:8">
      <c r="A9" s="279" t="s">
        <v>23</v>
      </c>
      <c r="B9" s="741"/>
      <c r="C9" s="783" t="s">
        <v>24</v>
      </c>
      <c r="D9" s="741"/>
      <c r="E9" s="784" t="s">
        <v>25</v>
      </c>
      <c r="F9" s="741">
        <v>33120</v>
      </c>
      <c r="G9" s="784" t="s">
        <v>26</v>
      </c>
      <c r="H9" s="741"/>
    </row>
    <row r="10" ht="21" customHeight="1" spans="1:8">
      <c r="A10" s="279" t="s">
        <v>27</v>
      </c>
      <c r="B10" s="741"/>
      <c r="C10" s="783" t="s">
        <v>28</v>
      </c>
      <c r="D10" s="741"/>
      <c r="E10" s="784"/>
      <c r="F10" s="741"/>
      <c r="G10" s="784" t="s">
        <v>29</v>
      </c>
      <c r="H10" s="741">
        <v>13124952</v>
      </c>
    </row>
    <row r="11" ht="21" customHeight="1" spans="1:8">
      <c r="A11" s="279" t="s">
        <v>30</v>
      </c>
      <c r="B11" s="741"/>
      <c r="C11" s="783" t="s">
        <v>31</v>
      </c>
      <c r="D11" s="741"/>
      <c r="E11" s="784" t="s">
        <v>32</v>
      </c>
      <c r="F11" s="741">
        <f>SUM(F12:F20)</f>
        <v>13050000</v>
      </c>
      <c r="G11" s="784" t="s">
        <v>33</v>
      </c>
      <c r="H11" s="741"/>
    </row>
    <row r="12" ht="21" customHeight="1" spans="1:8">
      <c r="A12" s="279" t="s">
        <v>34</v>
      </c>
      <c r="B12" s="741"/>
      <c r="C12" s="783" t="s">
        <v>35</v>
      </c>
      <c r="D12" s="741"/>
      <c r="E12" s="784" t="s">
        <v>21</v>
      </c>
      <c r="F12" s="741">
        <v>7390000</v>
      </c>
      <c r="G12" s="784" t="s">
        <v>36</v>
      </c>
      <c r="H12" s="741"/>
    </row>
    <row r="13" ht="21" customHeight="1" spans="1:8">
      <c r="A13" s="279" t="s">
        <v>37</v>
      </c>
      <c r="B13" s="741"/>
      <c r="C13" s="783" t="s">
        <v>38</v>
      </c>
      <c r="D13" s="340">
        <v>3978293</v>
      </c>
      <c r="E13" s="784" t="s">
        <v>25</v>
      </c>
      <c r="F13" s="741">
        <v>100000</v>
      </c>
      <c r="G13" s="784" t="s">
        <v>39</v>
      </c>
      <c r="H13" s="741"/>
    </row>
    <row r="14" ht="21" customHeight="1" spans="1:8">
      <c r="A14" s="279" t="s">
        <v>40</v>
      </c>
      <c r="B14" s="741"/>
      <c r="C14" s="783" t="s">
        <v>41</v>
      </c>
      <c r="D14" s="741"/>
      <c r="E14" s="784" t="s">
        <v>42</v>
      </c>
      <c r="F14" s="741"/>
      <c r="G14" s="784" t="s">
        <v>43</v>
      </c>
      <c r="H14" s="741">
        <v>133120</v>
      </c>
    </row>
    <row r="15" ht="21" customHeight="1" spans="1:8">
      <c r="A15" s="279" t="s">
        <v>44</v>
      </c>
      <c r="B15" s="741"/>
      <c r="C15" s="783" t="s">
        <v>45</v>
      </c>
      <c r="D15" s="340">
        <v>1114319.1</v>
      </c>
      <c r="E15" s="784" t="s">
        <v>46</v>
      </c>
      <c r="F15" s="741"/>
      <c r="G15" s="784" t="s">
        <v>47</v>
      </c>
      <c r="H15" s="741"/>
    </row>
    <row r="16" ht="21" customHeight="1" spans="1:8">
      <c r="A16" s="279"/>
      <c r="B16" s="741"/>
      <c r="C16" s="783" t="s">
        <v>48</v>
      </c>
      <c r="D16" s="741"/>
      <c r="E16" s="784" t="s">
        <v>49</v>
      </c>
      <c r="F16" s="741"/>
      <c r="G16" s="784" t="s">
        <v>50</v>
      </c>
      <c r="H16" s="741"/>
    </row>
    <row r="17" ht="21" customHeight="1" spans="1:8">
      <c r="A17" s="384"/>
      <c r="B17" s="741"/>
      <c r="C17" s="783" t="s">
        <v>51</v>
      </c>
      <c r="D17" s="272">
        <v>8056439</v>
      </c>
      <c r="E17" s="784" t="s">
        <v>52</v>
      </c>
      <c r="F17" s="741"/>
      <c r="G17" s="784" t="s">
        <v>53</v>
      </c>
      <c r="H17" s="741"/>
    </row>
    <row r="18" ht="21" customHeight="1" spans="1:8">
      <c r="A18" s="384"/>
      <c r="B18" s="741"/>
      <c r="C18" s="783" t="s">
        <v>54</v>
      </c>
      <c r="D18" s="741"/>
      <c r="E18" s="784" t="s">
        <v>55</v>
      </c>
      <c r="F18" s="741"/>
      <c r="G18" s="784" t="s">
        <v>56</v>
      </c>
      <c r="H18" s="741"/>
    </row>
    <row r="19" ht="21" customHeight="1" spans="1:8">
      <c r="A19" s="384"/>
      <c r="B19" s="741"/>
      <c r="C19" s="783" t="s">
        <v>57</v>
      </c>
      <c r="D19" s="340">
        <v>20791334</v>
      </c>
      <c r="E19" s="784" t="s">
        <v>58</v>
      </c>
      <c r="F19" s="741"/>
      <c r="G19" s="784" t="s">
        <v>59</v>
      </c>
      <c r="H19" s="741"/>
    </row>
    <row r="20" ht="21" customHeight="1" spans="1:8">
      <c r="A20" s="384"/>
      <c r="B20" s="741"/>
      <c r="C20" s="785" t="s">
        <v>60</v>
      </c>
      <c r="D20" s="786"/>
      <c r="E20" s="784" t="s">
        <v>61</v>
      </c>
      <c r="F20" s="741">
        <v>5560000</v>
      </c>
      <c r="G20" s="784" t="s">
        <v>62</v>
      </c>
      <c r="H20" s="741">
        <v>5560000</v>
      </c>
    </row>
    <row r="21" ht="21" customHeight="1" spans="1:8">
      <c r="A21" s="384"/>
      <c r="B21" s="741"/>
      <c r="C21" s="785" t="s">
        <v>63</v>
      </c>
      <c r="D21" s="741"/>
      <c r="E21" s="784" t="s">
        <v>64</v>
      </c>
      <c r="F21" s="741"/>
      <c r="G21" s="787"/>
      <c r="H21" s="741"/>
    </row>
    <row r="22" ht="21" customHeight="1" spans="1:8">
      <c r="A22" s="384"/>
      <c r="B22" s="741"/>
      <c r="C22" s="785" t="s">
        <v>65</v>
      </c>
      <c r="D22" s="741"/>
      <c r="E22" s="784" t="s">
        <v>66</v>
      </c>
      <c r="F22" s="741"/>
      <c r="G22" s="787"/>
      <c r="H22" s="741"/>
    </row>
    <row r="23" ht="21" customHeight="1" spans="1:8">
      <c r="A23" s="384"/>
      <c r="B23" s="741"/>
      <c r="C23" s="785" t="s">
        <v>67</v>
      </c>
      <c r="D23" s="741"/>
      <c r="E23" s="784" t="s">
        <v>68</v>
      </c>
      <c r="F23" s="741"/>
      <c r="G23" s="787"/>
      <c r="H23" s="741"/>
    </row>
    <row r="24" ht="21" customHeight="1" spans="1:8">
      <c r="A24" s="279"/>
      <c r="B24" s="741"/>
      <c r="C24" s="785" t="s">
        <v>69</v>
      </c>
      <c r="D24" s="788"/>
      <c r="F24" s="741"/>
      <c r="G24" s="279"/>
      <c r="H24" s="741"/>
    </row>
    <row r="25" ht="21" customHeight="1" spans="1:8">
      <c r="A25" s="279"/>
      <c r="B25" s="741"/>
      <c r="C25" s="789" t="s">
        <v>70</v>
      </c>
      <c r="D25" s="340">
        <v>1782910.56</v>
      </c>
      <c r="E25" s="787"/>
      <c r="F25" s="741"/>
      <c r="G25" s="279"/>
      <c r="H25" s="741"/>
    </row>
    <row r="26" ht="21" customHeight="1" spans="1:8">
      <c r="A26" s="279"/>
      <c r="B26" s="741"/>
      <c r="C26" s="789" t="s">
        <v>71</v>
      </c>
      <c r="D26" s="741"/>
      <c r="E26" s="787"/>
      <c r="F26" s="741"/>
      <c r="G26" s="279"/>
      <c r="H26" s="741"/>
    </row>
    <row r="27" ht="21" customHeight="1" spans="1:8">
      <c r="A27" s="279"/>
      <c r="B27" s="741"/>
      <c r="C27" s="785" t="s">
        <v>72</v>
      </c>
      <c r="D27" s="741"/>
      <c r="E27" s="787"/>
      <c r="F27" s="741"/>
      <c r="G27" s="279"/>
      <c r="H27" s="741"/>
    </row>
    <row r="28" ht="21" customHeight="1" spans="1:8">
      <c r="A28" s="279"/>
      <c r="B28" s="741"/>
      <c r="C28" s="790" t="s">
        <v>73</v>
      </c>
      <c r="D28" s="741"/>
      <c r="E28" s="787"/>
      <c r="F28" s="741"/>
      <c r="G28" s="279"/>
      <c r="H28" s="741"/>
    </row>
    <row r="29" ht="21" customHeight="1" spans="1:8">
      <c r="A29" s="279"/>
      <c r="B29" s="741"/>
      <c r="C29" s="785" t="s">
        <v>74</v>
      </c>
      <c r="D29" s="741"/>
      <c r="E29" s="787"/>
      <c r="F29" s="741"/>
      <c r="G29" s="279"/>
      <c r="H29" s="741"/>
    </row>
    <row r="30" ht="21" customHeight="1" spans="1:8">
      <c r="A30" s="279"/>
      <c r="B30" s="741"/>
      <c r="C30" s="785" t="s">
        <v>75</v>
      </c>
      <c r="D30" s="741"/>
      <c r="E30" s="787"/>
      <c r="F30" s="741"/>
      <c r="G30" s="279"/>
      <c r="H30" s="741"/>
    </row>
    <row r="31" ht="21" customHeight="1" spans="1:8">
      <c r="A31" s="279"/>
      <c r="B31" s="741"/>
      <c r="C31" s="785" t="s">
        <v>76</v>
      </c>
      <c r="D31" s="741"/>
      <c r="E31" s="787"/>
      <c r="F31" s="741"/>
      <c r="G31" s="279"/>
      <c r="H31" s="741"/>
    </row>
    <row r="32" ht="21" customHeight="1" spans="1:8">
      <c r="A32" s="279"/>
      <c r="B32" s="741"/>
      <c r="C32" s="785" t="s">
        <v>77</v>
      </c>
      <c r="D32" s="741"/>
      <c r="E32" s="787"/>
      <c r="F32" s="741"/>
      <c r="G32" s="279"/>
      <c r="H32" s="741"/>
    </row>
    <row r="33" ht="21" customHeight="1" spans="1:8">
      <c r="A33" s="339" t="s">
        <v>78</v>
      </c>
      <c r="B33" s="741">
        <f>SUM(B6+B9+B10+B11+B14+B15)</f>
        <v>41217717</v>
      </c>
      <c r="C33" s="731" t="s">
        <v>79</v>
      </c>
      <c r="D33" s="741">
        <f>SUM(D6:D32)</f>
        <v>41217716.66</v>
      </c>
      <c r="E33" s="791" t="s">
        <v>79</v>
      </c>
      <c r="F33" s="741">
        <f>SUM(F6+F11)</f>
        <v>41217717</v>
      </c>
      <c r="G33" s="791" t="s">
        <v>79</v>
      </c>
      <c r="H33" s="741">
        <f>SUM(H6:H20)</f>
        <v>41217717</v>
      </c>
    </row>
    <row r="34" ht="21" customHeight="1" spans="1:8">
      <c r="A34" s="279" t="s">
        <v>80</v>
      </c>
      <c r="B34" s="741"/>
      <c r="C34" s="279"/>
      <c r="D34" s="741"/>
      <c r="E34" s="783" t="s">
        <v>81</v>
      </c>
      <c r="F34" s="741"/>
      <c r="G34" s="787"/>
      <c r="H34" s="741"/>
    </row>
    <row r="35" ht="21" customHeight="1" spans="1:8">
      <c r="A35" s="279" t="s">
        <v>82</v>
      </c>
      <c r="B35" s="741"/>
      <c r="C35" s="279"/>
      <c r="D35" s="741"/>
      <c r="E35" s="371"/>
      <c r="F35" s="741"/>
      <c r="G35" s="371"/>
      <c r="H35" s="741"/>
    </row>
    <row r="36" ht="21" customHeight="1" spans="1:8">
      <c r="A36" s="339" t="s">
        <v>83</v>
      </c>
      <c r="B36" s="741">
        <f>SUM(B33:B35)</f>
        <v>41217717</v>
      </c>
      <c r="C36" s="731" t="s">
        <v>84</v>
      </c>
      <c r="D36" s="741">
        <v>41217717</v>
      </c>
      <c r="E36" s="791" t="s">
        <v>84</v>
      </c>
      <c r="F36" s="741">
        <v>41217717</v>
      </c>
      <c r="G36" s="791" t="s">
        <v>84</v>
      </c>
      <c r="H36" s="741">
        <v>41217717</v>
      </c>
    </row>
    <row r="37" ht="18" customHeight="1"/>
    <row r="38" customHeight="1"/>
    <row r="39" customHeight="1"/>
    <row r="40" customHeight="1"/>
    <row r="41" customHeight="1"/>
    <row r="42" customHeight="1"/>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showGridLines="0" showZeros="0" topLeftCell="A3" workbookViewId="0">
      <selection activeCell="C11" sqref="C11"/>
    </sheetView>
  </sheetViews>
  <sheetFormatPr defaultColWidth="9.16666666666667" defaultRowHeight="11.25"/>
  <cols>
    <col min="1" max="1" width="18.8333333333333" style="333" customWidth="1"/>
    <col min="2" max="2" width="35.1666666666667" customWidth="1"/>
    <col min="3" max="3" width="20.6666666666667" customWidth="1"/>
    <col min="4" max="4" width="15.5" customWidth="1"/>
    <col min="5" max="5" width="23.5" customWidth="1"/>
    <col min="6" max="6" width="22.3333333333333" customWidth="1"/>
    <col min="7" max="7" width="11.8333333333333" customWidth="1"/>
    <col min="8" max="8" width="12.6666666666667" customWidth="1"/>
    <col min="9" max="9" width="13.6666666666667" customWidth="1"/>
    <col min="10" max="10" width="12.6666666666667" customWidth="1"/>
    <col min="11" max="11" width="12.8333333333333" customWidth="1"/>
    <col min="12" max="12" width="11.6666666666667" customWidth="1"/>
    <col min="13" max="13" width="12.8333333333333" customWidth="1"/>
    <col min="14" max="14" width="11.5" customWidth="1"/>
    <col min="15" max="16" width="6.66666666666667" customWidth="1"/>
  </cols>
  <sheetData>
    <row r="1" ht="23.1" customHeight="1" spans="1:16">
      <c r="A1" s="674"/>
      <c r="B1" s="523"/>
      <c r="C1" s="523"/>
      <c r="D1" s="523"/>
      <c r="E1" s="523"/>
      <c r="F1" s="523"/>
      <c r="G1" s="523"/>
      <c r="H1" s="510"/>
      <c r="I1" s="510"/>
      <c r="J1" s="510"/>
      <c r="K1" s="523"/>
      <c r="L1" s="495"/>
      <c r="M1" s="495"/>
      <c r="N1" s="523" t="s">
        <v>85</v>
      </c>
      <c r="O1" s="495"/>
      <c r="P1" s="495"/>
    </row>
    <row r="2" ht="23.1" customHeight="1" spans="1:16">
      <c r="A2" s="513" t="s">
        <v>86</v>
      </c>
      <c r="B2" s="513"/>
      <c r="C2" s="513"/>
      <c r="D2" s="513"/>
      <c r="E2" s="513"/>
      <c r="F2" s="513"/>
      <c r="G2" s="513"/>
      <c r="H2" s="513"/>
      <c r="I2" s="513"/>
      <c r="J2" s="513"/>
      <c r="K2" s="513"/>
      <c r="L2" s="513"/>
      <c r="M2" s="513"/>
      <c r="N2" s="513"/>
      <c r="O2" s="495"/>
      <c r="P2" s="495"/>
    </row>
    <row r="3" ht="23.1" customHeight="1" spans="1:16">
      <c r="A3" s="674"/>
      <c r="B3" s="745"/>
      <c r="C3" s="745"/>
      <c r="D3" s="469"/>
      <c r="E3" s="469"/>
      <c r="F3" s="469"/>
      <c r="G3" s="469"/>
      <c r="H3" s="510"/>
      <c r="I3" s="510"/>
      <c r="J3" s="510"/>
      <c r="K3" s="745"/>
      <c r="L3" s="495"/>
      <c r="M3" s="767" t="s">
        <v>87</v>
      </c>
      <c r="N3" s="767"/>
      <c r="O3" s="495"/>
      <c r="P3" s="495"/>
    </row>
    <row r="4" s="212" customFormat="1" ht="23.1" customHeight="1" spans="1:16">
      <c r="A4" s="487" t="s">
        <v>88</v>
      </c>
      <c r="B4" s="487" t="s">
        <v>89</v>
      </c>
      <c r="C4" s="515" t="s">
        <v>90</v>
      </c>
      <c r="D4" s="472" t="s">
        <v>91</v>
      </c>
      <c r="E4" s="472"/>
      <c r="F4" s="472"/>
      <c r="G4" s="526" t="s">
        <v>92</v>
      </c>
      <c r="H4" s="472" t="s">
        <v>93</v>
      </c>
      <c r="I4" s="472" t="s">
        <v>94</v>
      </c>
      <c r="J4" s="472"/>
      <c r="K4" s="487" t="s">
        <v>95</v>
      </c>
      <c r="L4" s="487" t="s">
        <v>96</v>
      </c>
      <c r="M4" s="308" t="s">
        <v>97</v>
      </c>
      <c r="N4" s="517" t="s">
        <v>98</v>
      </c>
      <c r="O4" s="495"/>
      <c r="P4" s="495"/>
    </row>
    <row r="5" s="212" customFormat="1" ht="46.5" customHeight="1" spans="1:16">
      <c r="A5" s="487"/>
      <c r="B5" s="487"/>
      <c r="C5" s="487"/>
      <c r="D5" s="308" t="s">
        <v>99</v>
      </c>
      <c r="E5" s="746" t="s">
        <v>100</v>
      </c>
      <c r="F5" s="758" t="s">
        <v>101</v>
      </c>
      <c r="G5" s="472"/>
      <c r="H5" s="472"/>
      <c r="I5" s="472"/>
      <c r="J5" s="472"/>
      <c r="K5" s="487"/>
      <c r="L5" s="487"/>
      <c r="M5" s="487"/>
      <c r="N5" s="472"/>
      <c r="O5" s="495"/>
      <c r="P5" s="495"/>
    </row>
    <row r="6" s="212" customFormat="1" ht="46.5" customHeight="1" spans="1:16">
      <c r="A6" s="487"/>
      <c r="B6" s="487"/>
      <c r="C6" s="487"/>
      <c r="D6" s="487"/>
      <c r="E6" s="515"/>
      <c r="F6" s="516"/>
      <c r="G6" s="472"/>
      <c r="H6" s="472"/>
      <c r="I6" s="472" t="s">
        <v>102</v>
      </c>
      <c r="J6" s="472" t="s">
        <v>103</v>
      </c>
      <c r="K6" s="487"/>
      <c r="L6" s="487"/>
      <c r="M6" s="487"/>
      <c r="N6" s="472"/>
      <c r="O6" s="495"/>
      <c r="P6" s="495"/>
    </row>
    <row r="7" s="251" customFormat="1" ht="46.5" customHeight="1" spans="1:16">
      <c r="A7" s="586">
        <v>405</v>
      </c>
      <c r="B7" s="586" t="s">
        <v>104</v>
      </c>
      <c r="C7" s="759">
        <f>SUM(C8:C13)</f>
        <v>41217717</v>
      </c>
      <c r="D7" s="759">
        <f>SUM(D8:D13)</f>
        <v>41217717</v>
      </c>
      <c r="E7" s="759">
        <f>SUM(E8:E13)</f>
        <v>39417717</v>
      </c>
      <c r="F7" s="759">
        <f>SUM(F8:F13)</f>
        <v>1800000</v>
      </c>
      <c r="G7" s="476"/>
      <c r="H7" s="476"/>
      <c r="I7" s="476"/>
      <c r="J7" s="476"/>
      <c r="K7" s="485"/>
      <c r="L7" s="485"/>
      <c r="M7" s="485"/>
      <c r="N7" s="476"/>
      <c r="O7" s="508"/>
      <c r="P7" s="508"/>
    </row>
    <row r="8" s="251" customFormat="1" ht="46.5" customHeight="1" spans="1:16">
      <c r="A8" s="485">
        <v>405001</v>
      </c>
      <c r="B8" s="586" t="s">
        <v>105</v>
      </c>
      <c r="C8" s="741">
        <v>10720472</v>
      </c>
      <c r="D8" s="759">
        <v>10720472</v>
      </c>
      <c r="E8" s="760">
        <v>10720472</v>
      </c>
      <c r="F8" s="761"/>
      <c r="G8" s="476"/>
      <c r="H8" s="476"/>
      <c r="I8" s="476"/>
      <c r="J8" s="476"/>
      <c r="K8" s="485"/>
      <c r="L8" s="485"/>
      <c r="M8" s="485"/>
      <c r="N8" s="476"/>
      <c r="O8" s="508"/>
      <c r="P8" s="508"/>
    </row>
    <row r="9" s="251" customFormat="1" ht="46.5" customHeight="1" spans="1:16">
      <c r="A9" s="485">
        <v>405004</v>
      </c>
      <c r="B9" s="586" t="s">
        <v>106</v>
      </c>
      <c r="C9" s="364">
        <v>7515361</v>
      </c>
      <c r="D9" s="759">
        <v>7515361</v>
      </c>
      <c r="E9" s="759">
        <v>7515361</v>
      </c>
      <c r="F9" s="761"/>
      <c r="G9" s="476"/>
      <c r="H9" s="476"/>
      <c r="I9" s="476"/>
      <c r="J9" s="476"/>
      <c r="K9" s="485"/>
      <c r="L9" s="485"/>
      <c r="M9" s="485"/>
      <c r="N9" s="476"/>
      <c r="O9" s="508"/>
      <c r="P9" s="508"/>
    </row>
    <row r="10" s="251" customFormat="1" ht="46.5" customHeight="1" spans="1:16">
      <c r="A10" s="485">
        <v>405005</v>
      </c>
      <c r="B10" s="586" t="s">
        <v>107</v>
      </c>
      <c r="C10" s="606">
        <v>8915507</v>
      </c>
      <c r="D10" s="759">
        <v>8915507</v>
      </c>
      <c r="E10" s="759">
        <v>8915507</v>
      </c>
      <c r="F10" s="761"/>
      <c r="G10" s="476"/>
      <c r="H10" s="476"/>
      <c r="I10" s="476"/>
      <c r="J10" s="476"/>
      <c r="K10" s="485"/>
      <c r="L10" s="485"/>
      <c r="M10" s="485"/>
      <c r="N10" s="476"/>
      <c r="O10" s="508"/>
      <c r="P10" s="508"/>
    </row>
    <row r="11" s="251" customFormat="1" ht="46.5" customHeight="1" spans="1:16">
      <c r="A11" s="485">
        <v>405007</v>
      </c>
      <c r="B11" s="586" t="s">
        <v>108</v>
      </c>
      <c r="C11" s="762">
        <v>11825213</v>
      </c>
      <c r="D11" s="759">
        <v>11825213</v>
      </c>
      <c r="E11" s="760">
        <f>C11-F11</f>
        <v>10025213</v>
      </c>
      <c r="F11" s="761">
        <v>1800000</v>
      </c>
      <c r="G11" s="476"/>
      <c r="H11" s="476"/>
      <c r="I11" s="476"/>
      <c r="J11" s="476"/>
      <c r="K11" s="485"/>
      <c r="L11" s="485"/>
      <c r="M11" s="485"/>
      <c r="N11" s="476"/>
      <c r="O11" s="508"/>
      <c r="P11" s="508"/>
    </row>
    <row r="12" s="251" customFormat="1" ht="46.5" customHeight="1" spans="1:16">
      <c r="A12" s="485">
        <v>405009</v>
      </c>
      <c r="B12" s="586" t="s">
        <v>109</v>
      </c>
      <c r="C12" s="763">
        <v>1896679</v>
      </c>
      <c r="D12" s="759">
        <v>1896679</v>
      </c>
      <c r="E12" s="760">
        <v>1896679</v>
      </c>
      <c r="F12" s="761"/>
      <c r="G12" s="476"/>
      <c r="H12" s="476"/>
      <c r="I12" s="476"/>
      <c r="J12" s="476"/>
      <c r="K12" s="485"/>
      <c r="L12" s="485"/>
      <c r="M12" s="485"/>
      <c r="N12" s="476"/>
      <c r="O12" s="508"/>
      <c r="P12" s="508"/>
    </row>
    <row r="13" s="251" customFormat="1" ht="46.5" customHeight="1" spans="1:16">
      <c r="A13" s="485">
        <v>405012</v>
      </c>
      <c r="B13" s="586" t="s">
        <v>110</v>
      </c>
      <c r="C13" s="763">
        <v>344485</v>
      </c>
      <c r="D13" s="759">
        <v>344485</v>
      </c>
      <c r="E13" s="760">
        <v>344485</v>
      </c>
      <c r="F13" s="761"/>
      <c r="G13" s="476"/>
      <c r="H13" s="476"/>
      <c r="I13" s="476"/>
      <c r="J13" s="476"/>
      <c r="K13" s="485"/>
      <c r="L13" s="485"/>
      <c r="M13" s="485"/>
      <c r="N13" s="476"/>
      <c r="O13" s="508"/>
      <c r="P13" s="508"/>
    </row>
    <row r="14" s="757" customFormat="1" ht="29.25" customHeight="1" spans="1:18">
      <c r="A14" s="764"/>
      <c r="B14" s="764"/>
      <c r="C14" s="765"/>
      <c r="D14" s="765"/>
      <c r="E14" s="765"/>
      <c r="F14" s="765"/>
      <c r="G14" s="766"/>
      <c r="H14" s="766"/>
      <c r="I14" s="766"/>
      <c r="J14" s="766"/>
      <c r="K14" s="766"/>
      <c r="L14" s="766"/>
      <c r="M14" s="766"/>
      <c r="N14" s="766"/>
      <c r="O14" s="768"/>
      <c r="P14" s="768"/>
      <c r="Q14" s="768"/>
      <c r="R14" s="768"/>
    </row>
    <row r="15" ht="23.1" customHeight="1" spans="1:16">
      <c r="A15" s="674"/>
      <c r="B15" s="495"/>
      <c r="C15" s="674"/>
      <c r="D15" s="495"/>
      <c r="E15" s="495"/>
      <c r="F15" s="495"/>
      <c r="G15" s="495"/>
      <c r="H15" s="510"/>
      <c r="I15" s="510"/>
      <c r="J15" s="510"/>
      <c r="K15" s="495"/>
      <c r="L15" s="495"/>
      <c r="M15" s="495"/>
      <c r="N15" s="495"/>
      <c r="O15" s="495"/>
      <c r="P15" s="495"/>
    </row>
    <row r="16" ht="23.1" customHeight="1" spans="1:16">
      <c r="A16" s="674"/>
      <c r="B16" s="495"/>
      <c r="C16" s="495"/>
      <c r="D16" s="495"/>
      <c r="E16" s="495"/>
      <c r="F16" s="495"/>
      <c r="G16" s="495"/>
      <c r="H16" s="510"/>
      <c r="I16" s="510"/>
      <c r="J16" s="510"/>
      <c r="K16" s="495"/>
      <c r="L16" s="495"/>
      <c r="M16" s="495"/>
      <c r="N16" s="495"/>
      <c r="O16" s="495"/>
      <c r="P16" s="495"/>
    </row>
    <row r="17" ht="23.1" customHeight="1" spans="1:16">
      <c r="A17" s="674"/>
      <c r="B17" s="495"/>
      <c r="C17" s="495"/>
      <c r="D17" s="495"/>
      <c r="E17" s="495"/>
      <c r="F17" s="495"/>
      <c r="G17" s="495"/>
      <c r="H17" s="510"/>
      <c r="I17" s="510"/>
      <c r="J17" s="510"/>
      <c r="K17" s="495"/>
      <c r="L17" s="495"/>
      <c r="M17" s="495"/>
      <c r="N17" s="495"/>
      <c r="O17" s="495"/>
      <c r="P17" s="495"/>
    </row>
    <row r="18" ht="23.1" customHeight="1" spans="1:16">
      <c r="A18" s="674"/>
      <c r="B18" s="495"/>
      <c r="C18" s="495"/>
      <c r="D18" s="495"/>
      <c r="E18" s="495"/>
      <c r="F18" s="495"/>
      <c r="G18" s="495"/>
      <c r="H18" s="510"/>
      <c r="I18" s="510"/>
      <c r="J18" s="510"/>
      <c r="K18" s="495"/>
      <c r="L18" s="495"/>
      <c r="M18" s="495"/>
      <c r="N18" s="495"/>
      <c r="O18" s="495"/>
      <c r="P18" s="495"/>
    </row>
    <row r="19" ht="23.1" customHeight="1" spans="1:16">
      <c r="A19" s="674"/>
      <c r="B19" s="495"/>
      <c r="C19" s="495"/>
      <c r="D19" s="495"/>
      <c r="E19" s="495"/>
      <c r="F19" s="495"/>
      <c r="G19" s="495"/>
      <c r="H19" s="510"/>
      <c r="I19" s="510"/>
      <c r="J19" s="510"/>
      <c r="K19" s="495"/>
      <c r="L19" s="495"/>
      <c r="M19" s="495"/>
      <c r="N19" s="495"/>
      <c r="O19" s="495"/>
      <c r="P19" s="495"/>
    </row>
    <row r="20" ht="23.1" customHeight="1" spans="1:16">
      <c r="A20" s="674"/>
      <c r="B20" s="495"/>
      <c r="C20" s="495"/>
      <c r="D20" s="495"/>
      <c r="E20" s="495"/>
      <c r="F20" s="495"/>
      <c r="G20" s="495"/>
      <c r="H20" s="510"/>
      <c r="I20" s="510"/>
      <c r="J20" s="510"/>
      <c r="K20" s="495"/>
      <c r="L20" s="495"/>
      <c r="M20" s="495"/>
      <c r="N20" s="495"/>
      <c r="O20" s="495"/>
      <c r="P20" s="495"/>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7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112"/>
  <sheetViews>
    <sheetView showGridLines="0" showZeros="0" topLeftCell="A87" workbookViewId="0">
      <selection activeCell="C103" sqref="C103"/>
    </sheetView>
  </sheetViews>
  <sheetFormatPr defaultColWidth="9.16666666666667" defaultRowHeight="11.25"/>
  <cols>
    <col min="1" max="1" width="20.5" customWidth="1"/>
    <col min="2" max="2" width="18.1666666666667" customWidth="1"/>
    <col min="3" max="3" width="56.5" customWidth="1"/>
    <col min="4" max="4" width="22" style="621" customWidth="1"/>
    <col min="5" max="7" width="18.8333333333333" style="621" customWidth="1"/>
    <col min="8" max="9" width="17.1666666666667" customWidth="1"/>
    <col min="10" max="11" width="17" customWidth="1"/>
    <col min="12" max="15" width="14.5" customWidth="1"/>
    <col min="16" max="17" width="6.66666666666667" customWidth="1"/>
  </cols>
  <sheetData>
    <row r="1" ht="23.1" customHeight="1" spans="1:17">
      <c r="A1" s="495"/>
      <c r="B1" s="465"/>
      <c r="C1" s="465"/>
      <c r="D1" s="465"/>
      <c r="E1" s="465"/>
      <c r="F1" s="465"/>
      <c r="G1" s="465"/>
      <c r="H1" s="465"/>
      <c r="I1" s="465"/>
      <c r="J1" s="465"/>
      <c r="K1" s="465"/>
      <c r="L1" s="465"/>
      <c r="M1" s="495"/>
      <c r="N1" s="495"/>
      <c r="O1" s="523" t="s">
        <v>111</v>
      </c>
      <c r="P1" s="495"/>
      <c r="Q1" s="495"/>
    </row>
    <row r="2" ht="23.1" customHeight="1" spans="1:17">
      <c r="A2" s="532" t="s">
        <v>112</v>
      </c>
      <c r="B2" s="532"/>
      <c r="C2" s="532"/>
      <c r="D2" s="532"/>
      <c r="E2" s="532"/>
      <c r="F2" s="532"/>
      <c r="G2" s="532"/>
      <c r="H2" s="532"/>
      <c r="I2" s="532"/>
      <c r="J2" s="532"/>
      <c r="K2" s="532"/>
      <c r="L2" s="532"/>
      <c r="M2" s="532"/>
      <c r="N2" s="532"/>
      <c r="O2" s="532"/>
      <c r="P2" s="512"/>
      <c r="Q2" s="495"/>
    </row>
    <row r="3" ht="23.1" customHeight="1" spans="1:17">
      <c r="A3" s="744"/>
      <c r="B3" s="745"/>
      <c r="C3" s="469"/>
      <c r="D3" s="745"/>
      <c r="E3" s="469"/>
      <c r="F3" s="469"/>
      <c r="G3" s="469"/>
      <c r="H3" s="469"/>
      <c r="I3" s="745"/>
      <c r="J3" s="745"/>
      <c r="K3" s="469"/>
      <c r="L3" s="469"/>
      <c r="M3" s="495"/>
      <c r="N3" s="525" t="s">
        <v>87</v>
      </c>
      <c r="O3" s="525"/>
      <c r="P3" s="469"/>
      <c r="Q3" s="495"/>
    </row>
    <row r="4" s="212" customFormat="1" ht="24.75" customHeight="1" spans="1:17">
      <c r="A4" s="472" t="s">
        <v>113</v>
      </c>
      <c r="B4" s="563" t="s">
        <v>88</v>
      </c>
      <c r="C4" s="222" t="s">
        <v>114</v>
      </c>
      <c r="D4" s="563" t="s">
        <v>115</v>
      </c>
      <c r="E4" s="472" t="s">
        <v>91</v>
      </c>
      <c r="F4" s="472"/>
      <c r="G4" s="472"/>
      <c r="H4" s="526" t="s">
        <v>92</v>
      </c>
      <c r="I4" s="487" t="s">
        <v>93</v>
      </c>
      <c r="J4" s="487" t="s">
        <v>94</v>
      </c>
      <c r="K4" s="487"/>
      <c r="L4" s="487" t="s">
        <v>95</v>
      </c>
      <c r="M4" s="472" t="s">
        <v>96</v>
      </c>
      <c r="N4" s="517" t="s">
        <v>97</v>
      </c>
      <c r="O4" s="517" t="s">
        <v>98</v>
      </c>
      <c r="P4" s="495"/>
      <c r="Q4" s="495"/>
    </row>
    <row r="5" s="212" customFormat="1" ht="24.75" customHeight="1" spans="1:17">
      <c r="A5" s="472"/>
      <c r="B5" s="563"/>
      <c r="C5" s="222"/>
      <c r="D5" s="564"/>
      <c r="E5" s="308" t="s">
        <v>116</v>
      </c>
      <c r="F5" s="746" t="s">
        <v>100</v>
      </c>
      <c r="G5" s="517" t="s">
        <v>101</v>
      </c>
      <c r="H5" s="472"/>
      <c r="I5" s="487"/>
      <c r="J5" s="487"/>
      <c r="K5" s="487"/>
      <c r="L5" s="487"/>
      <c r="M5" s="472"/>
      <c r="N5" s="472"/>
      <c r="O5" s="472"/>
      <c r="P5" s="495"/>
      <c r="Q5" s="495"/>
    </row>
    <row r="6" s="212" customFormat="1" ht="39" customHeight="1" spans="1:17">
      <c r="A6" s="472"/>
      <c r="B6" s="563"/>
      <c r="C6" s="222"/>
      <c r="D6" s="564"/>
      <c r="E6" s="487"/>
      <c r="F6" s="515"/>
      <c r="G6" s="472"/>
      <c r="H6" s="472"/>
      <c r="I6" s="487"/>
      <c r="J6" s="487" t="s">
        <v>102</v>
      </c>
      <c r="K6" s="487" t="s">
        <v>103</v>
      </c>
      <c r="L6" s="487"/>
      <c r="M6" s="472"/>
      <c r="N6" s="472"/>
      <c r="O6" s="472"/>
      <c r="P6" s="495"/>
      <c r="Q6" s="495"/>
    </row>
    <row r="7" s="443" customFormat="1" ht="30.95" customHeight="1" spans="1:51">
      <c r="A7" s="747"/>
      <c r="B7" s="226" t="s">
        <v>117</v>
      </c>
      <c r="C7" s="229" t="s">
        <v>118</v>
      </c>
      <c r="D7" s="658">
        <f>D8+D25+D41+D58+D74+D94</f>
        <v>41217717</v>
      </c>
      <c r="E7" s="658">
        <f>SUM(E8+E25+E41+E58+E74+E94)</f>
        <v>41217717</v>
      </c>
      <c r="F7" s="658">
        <f>SUM(F8+F25+F41+F58+F74+F94)</f>
        <v>39417717</v>
      </c>
      <c r="G7" s="658">
        <f>SUM(G8+G25+G41+G58+G74+G94)</f>
        <v>1800000</v>
      </c>
      <c r="H7" s="748"/>
      <c r="I7" s="748"/>
      <c r="J7" s="748"/>
      <c r="K7" s="748"/>
      <c r="L7" s="750"/>
      <c r="M7" s="750"/>
      <c r="N7" s="750"/>
      <c r="O7" s="750"/>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row>
    <row r="8" s="251" customFormat="1" ht="30.95" customHeight="1" spans="1:17">
      <c r="A8" s="270"/>
      <c r="B8" s="226" t="s">
        <v>119</v>
      </c>
      <c r="C8" s="229" t="s">
        <v>120</v>
      </c>
      <c r="D8" s="678">
        <f t="shared" ref="D8:F8" si="0">SUM(D9+D15+D18+D22)</f>
        <v>10720472</v>
      </c>
      <c r="E8" s="678">
        <f t="shared" si="0"/>
        <v>10720472</v>
      </c>
      <c r="F8" s="678">
        <f t="shared" si="0"/>
        <v>10720472</v>
      </c>
      <c r="G8" s="678"/>
      <c r="H8" s="678"/>
      <c r="I8" s="678"/>
      <c r="J8" s="678"/>
      <c r="K8" s="678"/>
      <c r="L8" s="751"/>
      <c r="M8" s="751"/>
      <c r="N8" s="751"/>
      <c r="O8" s="751"/>
      <c r="P8" s="508"/>
      <c r="Q8" s="508"/>
    </row>
    <row r="9" s="212" customFormat="1" ht="30.95" customHeight="1" spans="1:15">
      <c r="A9" s="260">
        <v>208</v>
      </c>
      <c r="B9" s="231" t="s">
        <v>119</v>
      </c>
      <c r="C9" s="261" t="s">
        <v>121</v>
      </c>
      <c r="D9" s="642">
        <f t="shared" ref="D9:F9" si="1">SUM(D10+D13)</f>
        <v>625854</v>
      </c>
      <c r="E9" s="642">
        <f t="shared" si="1"/>
        <v>625854</v>
      </c>
      <c r="F9" s="642">
        <f t="shared" si="1"/>
        <v>625854</v>
      </c>
      <c r="G9" s="361"/>
      <c r="H9" s="361"/>
      <c r="I9" s="361"/>
      <c r="J9" s="361"/>
      <c r="K9" s="361"/>
      <c r="L9" s="393"/>
      <c r="M9" s="393"/>
      <c r="N9" s="393"/>
      <c r="O9" s="393"/>
    </row>
    <row r="10" s="212" customFormat="1" ht="30.95" customHeight="1" spans="1:15">
      <c r="A10" s="263" t="s">
        <v>122</v>
      </c>
      <c r="B10" s="231" t="s">
        <v>119</v>
      </c>
      <c r="C10" s="264" t="s">
        <v>123</v>
      </c>
      <c r="D10" s="749">
        <f t="shared" ref="D10:F10" si="2">SUM(D11:D12)</f>
        <v>600820</v>
      </c>
      <c r="E10" s="749">
        <f t="shared" si="2"/>
        <v>600820</v>
      </c>
      <c r="F10" s="749">
        <f t="shared" si="2"/>
        <v>600820</v>
      </c>
      <c r="G10" s="361"/>
      <c r="H10" s="361"/>
      <c r="I10" s="361"/>
      <c r="J10" s="361"/>
      <c r="K10" s="361"/>
      <c r="L10" s="393"/>
      <c r="M10" s="393"/>
      <c r="N10" s="393"/>
      <c r="O10" s="393"/>
    </row>
    <row r="11" s="212" customFormat="1" ht="30.95" customHeight="1" spans="1:15">
      <c r="A11" s="265" t="s">
        <v>124</v>
      </c>
      <c r="B11" s="231" t="s">
        <v>119</v>
      </c>
      <c r="C11" s="266" t="s">
        <v>125</v>
      </c>
      <c r="D11" s="447">
        <v>400547</v>
      </c>
      <c r="E11" s="447">
        <v>400547</v>
      </c>
      <c r="F11" s="447">
        <v>400547</v>
      </c>
      <c r="G11" s="361"/>
      <c r="H11" s="361"/>
      <c r="I11" s="361"/>
      <c r="J11" s="361"/>
      <c r="K11" s="361"/>
      <c r="L11" s="393"/>
      <c r="M11" s="393"/>
      <c r="N11" s="393"/>
      <c r="O11" s="393"/>
    </row>
    <row r="12" s="212" customFormat="1" ht="30.95" customHeight="1" spans="1:15">
      <c r="A12" s="268" t="s">
        <v>126</v>
      </c>
      <c r="B12" s="231" t="s">
        <v>119</v>
      </c>
      <c r="C12" s="266" t="s">
        <v>127</v>
      </c>
      <c r="D12" s="447">
        <v>200273</v>
      </c>
      <c r="E12" s="447">
        <v>200273</v>
      </c>
      <c r="F12" s="447">
        <v>200273</v>
      </c>
      <c r="G12" s="361"/>
      <c r="H12" s="361"/>
      <c r="I12" s="361"/>
      <c r="J12" s="361"/>
      <c r="K12" s="361"/>
      <c r="L12" s="393"/>
      <c r="M12" s="393"/>
      <c r="N12" s="393"/>
      <c r="O12" s="393"/>
    </row>
    <row r="13" s="212" customFormat="1" ht="30.95" customHeight="1" spans="1:15">
      <c r="A13" s="268" t="s">
        <v>128</v>
      </c>
      <c r="B13" s="231" t="s">
        <v>119</v>
      </c>
      <c r="C13" s="266" t="s">
        <v>129</v>
      </c>
      <c r="D13" s="447">
        <v>25034</v>
      </c>
      <c r="E13" s="447">
        <v>25034</v>
      </c>
      <c r="F13" s="447">
        <v>25034</v>
      </c>
      <c r="G13" s="361"/>
      <c r="H13" s="361"/>
      <c r="I13" s="361"/>
      <c r="J13" s="361"/>
      <c r="K13" s="361"/>
      <c r="L13" s="393"/>
      <c r="M13" s="393"/>
      <c r="N13" s="393"/>
      <c r="O13" s="393"/>
    </row>
    <row r="14" s="212" customFormat="1" ht="30.95" customHeight="1" spans="1:15">
      <c r="A14" s="265" t="s">
        <v>130</v>
      </c>
      <c r="B14" s="231" t="s">
        <v>119</v>
      </c>
      <c r="C14" s="266" t="s">
        <v>131</v>
      </c>
      <c r="D14" s="447">
        <v>25034</v>
      </c>
      <c r="E14" s="447">
        <v>25034</v>
      </c>
      <c r="F14" s="447">
        <v>25034</v>
      </c>
      <c r="G14" s="361"/>
      <c r="H14" s="361"/>
      <c r="I14" s="361"/>
      <c r="J14" s="361"/>
      <c r="K14" s="361"/>
      <c r="L14" s="393"/>
      <c r="M14" s="393"/>
      <c r="N14" s="393"/>
      <c r="O14" s="393"/>
    </row>
    <row r="15" s="212" customFormat="1" ht="30.95" customHeight="1" spans="1:15">
      <c r="A15" s="265">
        <v>210</v>
      </c>
      <c r="B15" s="231" t="s">
        <v>119</v>
      </c>
      <c r="C15" s="266" t="s">
        <v>132</v>
      </c>
      <c r="D15" s="433">
        <v>187756</v>
      </c>
      <c r="E15" s="433">
        <v>187756</v>
      </c>
      <c r="F15" s="433">
        <v>187756</v>
      </c>
      <c r="G15" s="361"/>
      <c r="H15" s="361"/>
      <c r="I15" s="361"/>
      <c r="J15" s="361"/>
      <c r="K15" s="361"/>
      <c r="L15" s="393"/>
      <c r="M15" s="393"/>
      <c r="N15" s="393"/>
      <c r="O15" s="393"/>
    </row>
    <row r="16" s="212" customFormat="1" ht="30.95" customHeight="1" spans="1:15">
      <c r="A16" s="268" t="s">
        <v>133</v>
      </c>
      <c r="B16" s="231" t="s">
        <v>119</v>
      </c>
      <c r="C16" s="266" t="s">
        <v>134</v>
      </c>
      <c r="D16" s="433">
        <v>187756</v>
      </c>
      <c r="E16" s="433">
        <v>187756</v>
      </c>
      <c r="F16" s="433">
        <v>187756</v>
      </c>
      <c r="G16" s="361"/>
      <c r="H16" s="361"/>
      <c r="I16" s="361"/>
      <c r="J16" s="361"/>
      <c r="K16" s="361"/>
      <c r="L16" s="393"/>
      <c r="M16" s="393"/>
      <c r="N16" s="393"/>
      <c r="O16" s="393"/>
    </row>
    <row r="17" s="212" customFormat="1" ht="30.95" customHeight="1" spans="1:15">
      <c r="A17" s="265" t="s">
        <v>135</v>
      </c>
      <c r="B17" s="231" t="s">
        <v>119</v>
      </c>
      <c r="C17" s="266" t="s">
        <v>136</v>
      </c>
      <c r="D17" s="433">
        <v>187756</v>
      </c>
      <c r="E17" s="433">
        <v>187756</v>
      </c>
      <c r="F17" s="433">
        <v>187756</v>
      </c>
      <c r="G17" s="361"/>
      <c r="H17" s="361"/>
      <c r="I17" s="361"/>
      <c r="J17" s="361"/>
      <c r="K17" s="361"/>
      <c r="L17" s="393"/>
      <c r="M17" s="393"/>
      <c r="N17" s="393"/>
      <c r="O17" s="393"/>
    </row>
    <row r="18" s="212" customFormat="1" ht="30.95" customHeight="1" spans="1:15">
      <c r="A18" s="265">
        <v>214</v>
      </c>
      <c r="B18" s="231" t="s">
        <v>119</v>
      </c>
      <c r="C18" s="266" t="s">
        <v>137</v>
      </c>
      <c r="D18" s="447">
        <v>9606452</v>
      </c>
      <c r="E18" s="447">
        <v>9606452</v>
      </c>
      <c r="F18" s="447">
        <v>9606452</v>
      </c>
      <c r="G18" s="361"/>
      <c r="H18" s="361"/>
      <c r="I18" s="361"/>
      <c r="J18" s="361"/>
      <c r="K18" s="361"/>
      <c r="L18" s="393"/>
      <c r="M18" s="393"/>
      <c r="N18" s="393"/>
      <c r="O18" s="393"/>
    </row>
    <row r="19" s="212" customFormat="1" ht="30.95" customHeight="1" spans="1:15">
      <c r="A19" s="268" t="s">
        <v>138</v>
      </c>
      <c r="B19" s="231" t="s">
        <v>119</v>
      </c>
      <c r="C19" s="266" t="s">
        <v>139</v>
      </c>
      <c r="D19" s="447">
        <v>9606452</v>
      </c>
      <c r="E19" s="447">
        <f>SUM(E20:E21)</f>
        <v>9606452</v>
      </c>
      <c r="F19" s="447">
        <f>SUM(F20:F21)</f>
        <v>9606452</v>
      </c>
      <c r="G19" s="361"/>
      <c r="H19" s="361"/>
      <c r="I19" s="361"/>
      <c r="J19" s="361"/>
      <c r="K19" s="361"/>
      <c r="L19" s="393"/>
      <c r="M19" s="393"/>
      <c r="N19" s="393"/>
      <c r="O19" s="393"/>
    </row>
    <row r="20" s="212" customFormat="1" ht="30.95" customHeight="1" spans="1:15">
      <c r="A20" s="265" t="s">
        <v>140</v>
      </c>
      <c r="B20" s="231" t="s">
        <v>119</v>
      </c>
      <c r="C20" s="266" t="s">
        <v>141</v>
      </c>
      <c r="D20" s="447">
        <f>D19-D21</f>
        <v>4606452</v>
      </c>
      <c r="E20" s="447">
        <v>4606452</v>
      </c>
      <c r="F20" s="447">
        <v>4606452</v>
      </c>
      <c r="G20" s="361"/>
      <c r="H20" s="361"/>
      <c r="I20" s="361"/>
      <c r="J20" s="361"/>
      <c r="K20" s="361"/>
      <c r="L20" s="393"/>
      <c r="M20" s="393"/>
      <c r="N20" s="393"/>
      <c r="O20" s="393"/>
    </row>
    <row r="21" s="212" customFormat="1" ht="30.95" customHeight="1" spans="1:15">
      <c r="A21" s="265" t="s">
        <v>142</v>
      </c>
      <c r="B21" s="231" t="s">
        <v>119</v>
      </c>
      <c r="C21" s="266" t="s">
        <v>143</v>
      </c>
      <c r="D21" s="447">
        <v>5000000</v>
      </c>
      <c r="E21" s="447">
        <v>5000000</v>
      </c>
      <c r="F21" s="447">
        <v>5000000</v>
      </c>
      <c r="G21" s="361"/>
      <c r="H21" s="361"/>
      <c r="I21" s="361"/>
      <c r="J21" s="361"/>
      <c r="K21" s="361"/>
      <c r="L21" s="393"/>
      <c r="M21" s="393"/>
      <c r="N21" s="393"/>
      <c r="O21" s="393"/>
    </row>
    <row r="22" s="212" customFormat="1" ht="30.95" customHeight="1" spans="1:15">
      <c r="A22" s="265">
        <v>221</v>
      </c>
      <c r="B22" s="231" t="s">
        <v>119</v>
      </c>
      <c r="C22" s="266" t="s">
        <v>144</v>
      </c>
      <c r="D22" s="447">
        <v>300410</v>
      </c>
      <c r="E22" s="447">
        <v>300410</v>
      </c>
      <c r="F22" s="447">
        <v>300410</v>
      </c>
      <c r="G22" s="361"/>
      <c r="H22" s="361"/>
      <c r="I22" s="361"/>
      <c r="J22" s="361"/>
      <c r="K22" s="361"/>
      <c r="L22" s="393"/>
      <c r="M22" s="393"/>
      <c r="N22" s="393"/>
      <c r="O22" s="393"/>
    </row>
    <row r="23" s="212" customFormat="1" ht="30.95" customHeight="1" spans="1:15">
      <c r="A23" s="268" t="s">
        <v>145</v>
      </c>
      <c r="B23" s="231" t="s">
        <v>119</v>
      </c>
      <c r="C23" s="266" t="s">
        <v>146</v>
      </c>
      <c r="D23" s="447">
        <v>300410</v>
      </c>
      <c r="E23" s="447">
        <v>300410</v>
      </c>
      <c r="F23" s="447">
        <v>300410</v>
      </c>
      <c r="G23" s="361"/>
      <c r="H23" s="361"/>
      <c r="I23" s="361"/>
      <c r="J23" s="361"/>
      <c r="K23" s="361"/>
      <c r="L23" s="393"/>
      <c r="M23" s="393"/>
      <c r="N23" s="393"/>
      <c r="O23" s="393"/>
    </row>
    <row r="24" s="212" customFormat="1" ht="30.95" customHeight="1" spans="1:15">
      <c r="A24" s="265" t="s">
        <v>147</v>
      </c>
      <c r="B24" s="231" t="s">
        <v>119</v>
      </c>
      <c r="C24" s="266" t="s">
        <v>148</v>
      </c>
      <c r="D24" s="447">
        <v>300410</v>
      </c>
      <c r="E24" s="447">
        <v>300410</v>
      </c>
      <c r="F24" s="447">
        <v>300410</v>
      </c>
      <c r="G24" s="361"/>
      <c r="H24" s="361"/>
      <c r="I24" s="361"/>
      <c r="J24" s="361"/>
      <c r="K24" s="361"/>
      <c r="L24" s="393"/>
      <c r="M24" s="393"/>
      <c r="N24" s="393"/>
      <c r="O24" s="393"/>
    </row>
    <row r="25" s="251" customFormat="1" ht="30.95" customHeight="1" spans="1:15">
      <c r="A25" s="270"/>
      <c r="B25" s="271" t="s">
        <v>149</v>
      </c>
      <c r="C25" s="271" t="s">
        <v>106</v>
      </c>
      <c r="D25" s="364">
        <v>7515361</v>
      </c>
      <c r="E25" s="364">
        <v>7515361</v>
      </c>
      <c r="F25" s="364">
        <v>7515361</v>
      </c>
      <c r="G25" s="360"/>
      <c r="H25" s="360"/>
      <c r="I25" s="360"/>
      <c r="J25" s="360"/>
      <c r="K25" s="360"/>
      <c r="L25" s="394"/>
      <c r="M25" s="394"/>
      <c r="N25" s="394"/>
      <c r="O25" s="394"/>
    </row>
    <row r="26" s="212" customFormat="1" ht="30.95" customHeight="1" spans="1:15">
      <c r="A26" s="231" t="s">
        <v>150</v>
      </c>
      <c r="B26" s="274" t="s">
        <v>149</v>
      </c>
      <c r="C26" s="261" t="s">
        <v>151</v>
      </c>
      <c r="D26" s="366">
        <v>5477421</v>
      </c>
      <c r="E26" s="366">
        <v>5477421</v>
      </c>
      <c r="F26" s="366">
        <v>5477421</v>
      </c>
      <c r="G26" s="361"/>
      <c r="H26" s="361"/>
      <c r="I26" s="361"/>
      <c r="J26" s="361"/>
      <c r="K26" s="361"/>
      <c r="L26" s="393"/>
      <c r="M26" s="393"/>
      <c r="N26" s="393"/>
      <c r="O26" s="393"/>
    </row>
    <row r="27" s="212" customFormat="1" ht="30.95" customHeight="1" spans="1:15">
      <c r="A27" s="231" t="s">
        <v>152</v>
      </c>
      <c r="B27" s="274" t="s">
        <v>149</v>
      </c>
      <c r="C27" s="261" t="s">
        <v>153</v>
      </c>
      <c r="D27" s="366">
        <v>5477421</v>
      </c>
      <c r="E27" s="366">
        <v>5477421</v>
      </c>
      <c r="F27" s="366">
        <v>5477421</v>
      </c>
      <c r="G27" s="361"/>
      <c r="H27" s="361"/>
      <c r="I27" s="361"/>
      <c r="J27" s="361"/>
      <c r="K27" s="361"/>
      <c r="L27" s="393"/>
      <c r="M27" s="393"/>
      <c r="N27" s="393"/>
      <c r="O27" s="393"/>
    </row>
    <row r="28" s="212" customFormat="1" ht="30.95" customHeight="1" spans="1:15">
      <c r="A28" s="231" t="s">
        <v>154</v>
      </c>
      <c r="B28" s="274" t="s">
        <v>149</v>
      </c>
      <c r="C28" s="261" t="s">
        <v>155</v>
      </c>
      <c r="D28" s="366">
        <v>5477421</v>
      </c>
      <c r="E28" s="366">
        <v>5477421</v>
      </c>
      <c r="F28" s="366">
        <v>5477421</v>
      </c>
      <c r="G28" s="361"/>
      <c r="H28" s="361"/>
      <c r="I28" s="361"/>
      <c r="J28" s="361"/>
      <c r="K28" s="361"/>
      <c r="L28" s="393"/>
      <c r="M28" s="393"/>
      <c r="N28" s="393"/>
      <c r="O28" s="393"/>
    </row>
    <row r="29" s="212" customFormat="1" ht="30.95" customHeight="1" spans="1:15">
      <c r="A29" s="231" t="s">
        <v>156</v>
      </c>
      <c r="B29" s="274" t="s">
        <v>149</v>
      </c>
      <c r="C29" s="261" t="s">
        <v>121</v>
      </c>
      <c r="D29" s="366">
        <v>1240323</v>
      </c>
      <c r="E29" s="366">
        <v>1240323</v>
      </c>
      <c r="F29" s="366">
        <v>1240323</v>
      </c>
      <c r="G29" s="361"/>
      <c r="H29" s="361"/>
      <c r="I29" s="361"/>
      <c r="J29" s="361"/>
      <c r="K29" s="361"/>
      <c r="L29" s="393"/>
      <c r="M29" s="393"/>
      <c r="N29" s="393"/>
      <c r="O29" s="393"/>
    </row>
    <row r="30" s="212" customFormat="1" ht="30.95" customHeight="1" spans="1:15">
      <c r="A30" s="231" t="s">
        <v>122</v>
      </c>
      <c r="B30" s="274" t="s">
        <v>149</v>
      </c>
      <c r="C30" s="261" t="s">
        <v>157</v>
      </c>
      <c r="D30" s="366">
        <v>981683</v>
      </c>
      <c r="E30" s="366">
        <v>981683</v>
      </c>
      <c r="F30" s="366">
        <v>981683</v>
      </c>
      <c r="G30" s="361"/>
      <c r="H30" s="361"/>
      <c r="I30" s="361"/>
      <c r="J30" s="361"/>
      <c r="K30" s="361"/>
      <c r="L30" s="393"/>
      <c r="M30" s="393"/>
      <c r="N30" s="393"/>
      <c r="O30" s="393"/>
    </row>
    <row r="31" s="212" customFormat="1" ht="30.95" customHeight="1" spans="1:15">
      <c r="A31" s="231" t="s">
        <v>124</v>
      </c>
      <c r="B31" s="274" t="s">
        <v>149</v>
      </c>
      <c r="C31" s="261" t="s">
        <v>125</v>
      </c>
      <c r="D31" s="366">
        <v>654455</v>
      </c>
      <c r="E31" s="366">
        <v>654455</v>
      </c>
      <c r="F31" s="366">
        <v>654455</v>
      </c>
      <c r="G31" s="361"/>
      <c r="H31" s="361"/>
      <c r="I31" s="361"/>
      <c r="J31" s="361"/>
      <c r="K31" s="361"/>
      <c r="L31" s="393"/>
      <c r="M31" s="393"/>
      <c r="N31" s="393"/>
      <c r="O31" s="393"/>
    </row>
    <row r="32" s="212" customFormat="1" ht="30.95" customHeight="1" spans="1:15">
      <c r="A32" s="231" t="s">
        <v>126</v>
      </c>
      <c r="B32" s="274" t="s">
        <v>149</v>
      </c>
      <c r="C32" s="261" t="s">
        <v>127</v>
      </c>
      <c r="D32" s="366">
        <v>327228</v>
      </c>
      <c r="E32" s="366">
        <v>327228</v>
      </c>
      <c r="F32" s="366">
        <v>327228</v>
      </c>
      <c r="G32" s="361"/>
      <c r="H32" s="361"/>
      <c r="I32" s="361"/>
      <c r="J32" s="361"/>
      <c r="K32" s="361"/>
      <c r="L32" s="393"/>
      <c r="M32" s="393"/>
      <c r="N32" s="393"/>
      <c r="O32" s="393"/>
    </row>
    <row r="33" s="212" customFormat="1" ht="30.95" customHeight="1" spans="1:15">
      <c r="A33" s="231" t="s">
        <v>128</v>
      </c>
      <c r="B33" s="274" t="s">
        <v>149</v>
      </c>
      <c r="C33" s="261" t="s">
        <v>158</v>
      </c>
      <c r="D33" s="366">
        <v>258640</v>
      </c>
      <c r="E33" s="366">
        <v>258640</v>
      </c>
      <c r="F33" s="366">
        <v>258640</v>
      </c>
      <c r="G33" s="361"/>
      <c r="H33" s="361"/>
      <c r="I33" s="361"/>
      <c r="J33" s="361"/>
      <c r="K33" s="361"/>
      <c r="L33" s="393"/>
      <c r="M33" s="393"/>
      <c r="N33" s="393"/>
      <c r="O33" s="393"/>
    </row>
    <row r="34" s="212" customFormat="1" ht="30.95" customHeight="1" spans="1:15">
      <c r="A34" s="231" t="s">
        <v>130</v>
      </c>
      <c r="B34" s="274" t="s">
        <v>149</v>
      </c>
      <c r="C34" s="261" t="s">
        <v>159</v>
      </c>
      <c r="D34" s="366">
        <v>258640</v>
      </c>
      <c r="E34" s="366">
        <v>258640</v>
      </c>
      <c r="F34" s="366">
        <v>258640</v>
      </c>
      <c r="G34" s="361"/>
      <c r="H34" s="361"/>
      <c r="I34" s="361"/>
      <c r="J34" s="361"/>
      <c r="K34" s="361"/>
      <c r="L34" s="393"/>
      <c r="M34" s="393"/>
      <c r="N34" s="393"/>
      <c r="O34" s="393"/>
    </row>
    <row r="35" s="212" customFormat="1" ht="30.95" customHeight="1" spans="1:15">
      <c r="A35" s="231" t="s">
        <v>160</v>
      </c>
      <c r="B35" s="274" t="s">
        <v>149</v>
      </c>
      <c r="C35" s="261" t="s">
        <v>132</v>
      </c>
      <c r="D35" s="366">
        <v>306776</v>
      </c>
      <c r="E35" s="366">
        <v>306776</v>
      </c>
      <c r="F35" s="366">
        <v>306776</v>
      </c>
      <c r="G35" s="361"/>
      <c r="H35" s="361"/>
      <c r="I35" s="361"/>
      <c r="J35" s="361"/>
      <c r="K35" s="361"/>
      <c r="L35" s="393"/>
      <c r="M35" s="393"/>
      <c r="N35" s="393"/>
      <c r="O35" s="393"/>
    </row>
    <row r="36" s="212" customFormat="1" ht="30.95" customHeight="1" spans="1:15">
      <c r="A36" s="231" t="s">
        <v>133</v>
      </c>
      <c r="B36" s="274" t="s">
        <v>149</v>
      </c>
      <c r="C36" s="261" t="s">
        <v>161</v>
      </c>
      <c r="D36" s="366">
        <v>306776</v>
      </c>
      <c r="E36" s="366">
        <v>306776</v>
      </c>
      <c r="F36" s="366">
        <v>306776</v>
      </c>
      <c r="G36" s="361"/>
      <c r="H36" s="361"/>
      <c r="I36" s="361"/>
      <c r="J36" s="361"/>
      <c r="K36" s="361"/>
      <c r="L36" s="393"/>
      <c r="M36" s="393"/>
      <c r="N36" s="393"/>
      <c r="O36" s="393"/>
    </row>
    <row r="37" s="212" customFormat="1" ht="30.95" customHeight="1" spans="1:15">
      <c r="A37" s="347" t="s">
        <v>162</v>
      </c>
      <c r="B37" s="274" t="s">
        <v>149</v>
      </c>
      <c r="C37" s="348" t="s">
        <v>163</v>
      </c>
      <c r="D37" s="366">
        <v>306776</v>
      </c>
      <c r="E37" s="366">
        <v>306776</v>
      </c>
      <c r="F37" s="366">
        <v>306776</v>
      </c>
      <c r="G37" s="361"/>
      <c r="H37" s="361"/>
      <c r="I37" s="361"/>
      <c r="J37" s="361"/>
      <c r="K37" s="361"/>
      <c r="L37" s="393"/>
      <c r="M37" s="393"/>
      <c r="N37" s="393"/>
      <c r="O37" s="393"/>
    </row>
    <row r="38" s="212" customFormat="1" ht="30.95" customHeight="1" spans="1:15">
      <c r="A38" s="231" t="s">
        <v>164</v>
      </c>
      <c r="B38" s="274" t="s">
        <v>149</v>
      </c>
      <c r="C38" s="261" t="s">
        <v>144</v>
      </c>
      <c r="D38" s="366">
        <v>490841</v>
      </c>
      <c r="E38" s="366">
        <v>490841</v>
      </c>
      <c r="F38" s="366">
        <v>490841</v>
      </c>
      <c r="G38" s="361"/>
      <c r="H38" s="361"/>
      <c r="I38" s="361"/>
      <c r="J38" s="361"/>
      <c r="K38" s="361"/>
      <c r="L38" s="393"/>
      <c r="M38" s="393"/>
      <c r="N38" s="393"/>
      <c r="O38" s="393"/>
    </row>
    <row r="39" s="212" customFormat="1" ht="30.95" customHeight="1" spans="1:15">
      <c r="A39" s="231" t="s">
        <v>145</v>
      </c>
      <c r="B39" s="274" t="s">
        <v>149</v>
      </c>
      <c r="C39" s="261" t="s">
        <v>165</v>
      </c>
      <c r="D39" s="366">
        <v>490841</v>
      </c>
      <c r="E39" s="366">
        <v>490841</v>
      </c>
      <c r="F39" s="366">
        <v>490841</v>
      </c>
      <c r="G39" s="361"/>
      <c r="H39" s="361"/>
      <c r="I39" s="361"/>
      <c r="J39" s="361"/>
      <c r="K39" s="361"/>
      <c r="L39" s="393"/>
      <c r="M39" s="393"/>
      <c r="N39" s="393"/>
      <c r="O39" s="393"/>
    </row>
    <row r="40" s="212" customFormat="1" ht="30.95" customHeight="1" spans="1:15">
      <c r="A40" s="231" t="s">
        <v>147</v>
      </c>
      <c r="B40" s="274" t="s">
        <v>149</v>
      </c>
      <c r="C40" s="261" t="s">
        <v>148</v>
      </c>
      <c r="D40" s="366">
        <v>490841</v>
      </c>
      <c r="E40" s="366">
        <v>490841</v>
      </c>
      <c r="F40" s="366">
        <v>490841</v>
      </c>
      <c r="G40" s="361"/>
      <c r="H40" s="361"/>
      <c r="I40" s="361"/>
      <c r="J40" s="361"/>
      <c r="K40" s="361"/>
      <c r="L40" s="393"/>
      <c r="M40" s="393"/>
      <c r="N40" s="393"/>
      <c r="O40" s="393"/>
    </row>
    <row r="41" s="212" customFormat="1" ht="30.95" customHeight="1" spans="1:15">
      <c r="A41" s="270"/>
      <c r="B41" s="226" t="s">
        <v>166</v>
      </c>
      <c r="C41" s="229" t="s">
        <v>107</v>
      </c>
      <c r="D41" s="364">
        <v>8915507</v>
      </c>
      <c r="E41" s="364">
        <v>8915507</v>
      </c>
      <c r="F41" s="364">
        <v>8915507</v>
      </c>
      <c r="G41" s="361"/>
      <c r="H41" s="361"/>
      <c r="I41" s="361"/>
      <c r="J41" s="361"/>
      <c r="K41" s="361"/>
      <c r="L41" s="393"/>
      <c r="M41" s="393"/>
      <c r="N41" s="393"/>
      <c r="O41" s="393"/>
    </row>
    <row r="42" s="212" customFormat="1" ht="30.95" customHeight="1" spans="1:15">
      <c r="A42" s="231" t="s">
        <v>156</v>
      </c>
      <c r="B42" s="231" t="s">
        <v>166</v>
      </c>
      <c r="C42" s="261" t="s">
        <v>121</v>
      </c>
      <c r="D42" s="366">
        <v>499643</v>
      </c>
      <c r="E42" s="366">
        <v>499643</v>
      </c>
      <c r="F42" s="366">
        <v>499643</v>
      </c>
      <c r="G42" s="361"/>
      <c r="H42" s="361"/>
      <c r="I42" s="361"/>
      <c r="J42" s="361"/>
      <c r="K42" s="361"/>
      <c r="L42" s="393"/>
      <c r="M42" s="393"/>
      <c r="N42" s="393"/>
      <c r="O42" s="393"/>
    </row>
    <row r="43" s="212" customFormat="1" ht="30.95" customHeight="1" spans="1:15">
      <c r="A43" s="231" t="s">
        <v>122</v>
      </c>
      <c r="B43" s="231" t="s">
        <v>166</v>
      </c>
      <c r="C43" s="261" t="s">
        <v>157</v>
      </c>
      <c r="D43" s="366">
        <f t="shared" ref="D43:F43" si="3">SUM(D44:D45)</f>
        <v>442368</v>
      </c>
      <c r="E43" s="366">
        <f t="shared" si="3"/>
        <v>442368</v>
      </c>
      <c r="F43" s="366">
        <f t="shared" si="3"/>
        <v>442368</v>
      </c>
      <c r="G43" s="361"/>
      <c r="H43" s="361"/>
      <c r="I43" s="361"/>
      <c r="J43" s="361"/>
      <c r="K43" s="361"/>
      <c r="L43" s="393"/>
      <c r="M43" s="393"/>
      <c r="N43" s="393"/>
      <c r="O43" s="393"/>
    </row>
    <row r="44" s="212" customFormat="1" ht="30.95" customHeight="1" spans="1:15">
      <c r="A44" s="231" t="s">
        <v>124</v>
      </c>
      <c r="B44" s="231" t="s">
        <v>166</v>
      </c>
      <c r="C44" s="261" t="s">
        <v>125</v>
      </c>
      <c r="D44" s="366">
        <v>294912</v>
      </c>
      <c r="E44" s="366">
        <v>294912</v>
      </c>
      <c r="F44" s="366">
        <v>294912</v>
      </c>
      <c r="G44" s="361"/>
      <c r="H44" s="361"/>
      <c r="I44" s="361"/>
      <c r="J44" s="361"/>
      <c r="K44" s="361"/>
      <c r="L44" s="393"/>
      <c r="M44" s="393"/>
      <c r="N44" s="393"/>
      <c r="O44" s="393"/>
    </row>
    <row r="45" s="212" customFormat="1" ht="30.95" customHeight="1" spans="1:15">
      <c r="A45" s="231" t="s">
        <v>126</v>
      </c>
      <c r="B45" s="231" t="s">
        <v>166</v>
      </c>
      <c r="C45" s="261" t="s">
        <v>127</v>
      </c>
      <c r="D45" s="366">
        <v>147456</v>
      </c>
      <c r="E45" s="366">
        <v>147456</v>
      </c>
      <c r="F45" s="366">
        <v>147456</v>
      </c>
      <c r="G45" s="361"/>
      <c r="H45" s="361"/>
      <c r="I45" s="361"/>
      <c r="J45" s="361"/>
      <c r="K45" s="361"/>
      <c r="L45" s="393"/>
      <c r="M45" s="393"/>
      <c r="N45" s="393"/>
      <c r="O45" s="393"/>
    </row>
    <row r="46" s="212" customFormat="1" ht="30.95" customHeight="1" spans="1:15">
      <c r="A46" s="231" t="s">
        <v>128</v>
      </c>
      <c r="B46" s="231" t="s">
        <v>166</v>
      </c>
      <c r="C46" s="261" t="s">
        <v>158</v>
      </c>
      <c r="D46" s="366">
        <v>57275</v>
      </c>
      <c r="E46" s="366">
        <v>57275</v>
      </c>
      <c r="F46" s="366">
        <v>57275</v>
      </c>
      <c r="G46" s="361"/>
      <c r="H46" s="361"/>
      <c r="I46" s="361"/>
      <c r="J46" s="361"/>
      <c r="K46" s="361"/>
      <c r="L46" s="393"/>
      <c r="M46" s="393"/>
      <c r="N46" s="393"/>
      <c r="O46" s="393"/>
    </row>
    <row r="47" s="212" customFormat="1" ht="30.95" customHeight="1" spans="1:15">
      <c r="A47" s="231" t="s">
        <v>130</v>
      </c>
      <c r="B47" s="231" t="s">
        <v>166</v>
      </c>
      <c r="C47" s="261" t="s">
        <v>159</v>
      </c>
      <c r="D47" s="366">
        <v>57275</v>
      </c>
      <c r="E47" s="366">
        <v>57275</v>
      </c>
      <c r="F47" s="366">
        <v>57275</v>
      </c>
      <c r="G47" s="361"/>
      <c r="H47" s="361"/>
      <c r="I47" s="361"/>
      <c r="J47" s="361"/>
      <c r="K47" s="361"/>
      <c r="L47" s="393"/>
      <c r="M47" s="393"/>
      <c r="N47" s="393"/>
      <c r="O47" s="393"/>
    </row>
    <row r="48" s="212" customFormat="1" ht="30.95" customHeight="1" spans="1:15">
      <c r="A48" s="231" t="s">
        <v>160</v>
      </c>
      <c r="B48" s="231" t="s">
        <v>166</v>
      </c>
      <c r="C48" s="261" t="s">
        <v>132</v>
      </c>
      <c r="D48" s="366">
        <v>138240</v>
      </c>
      <c r="E48" s="366">
        <v>138240</v>
      </c>
      <c r="F48" s="366">
        <v>138240</v>
      </c>
      <c r="G48" s="361"/>
      <c r="H48" s="361"/>
      <c r="I48" s="361"/>
      <c r="J48" s="361"/>
      <c r="K48" s="361"/>
      <c r="L48" s="393"/>
      <c r="M48" s="393"/>
      <c r="N48" s="393"/>
      <c r="O48" s="393"/>
    </row>
    <row r="49" s="212" customFormat="1" ht="30.95" customHeight="1" spans="1:15">
      <c r="A49" s="231" t="s">
        <v>133</v>
      </c>
      <c r="B49" s="231" t="s">
        <v>166</v>
      </c>
      <c r="C49" s="261" t="s">
        <v>161</v>
      </c>
      <c r="D49" s="366">
        <v>138240</v>
      </c>
      <c r="E49" s="366">
        <v>138240</v>
      </c>
      <c r="F49" s="366">
        <v>138240</v>
      </c>
      <c r="G49" s="361"/>
      <c r="H49" s="361"/>
      <c r="I49" s="361"/>
      <c r="J49" s="361"/>
      <c r="K49" s="361"/>
      <c r="L49" s="393"/>
      <c r="M49" s="393"/>
      <c r="N49" s="393"/>
      <c r="O49" s="393"/>
    </row>
    <row r="50" s="212" customFormat="1" ht="30.95" customHeight="1" spans="1:15">
      <c r="A50" s="231" t="s">
        <v>167</v>
      </c>
      <c r="B50" s="231" t="s">
        <v>166</v>
      </c>
      <c r="C50" s="348" t="s">
        <v>163</v>
      </c>
      <c r="D50" s="366">
        <v>138240</v>
      </c>
      <c r="E50" s="366">
        <v>138240</v>
      </c>
      <c r="F50" s="366">
        <v>138240</v>
      </c>
      <c r="G50" s="361"/>
      <c r="H50" s="361"/>
      <c r="I50" s="361"/>
      <c r="J50" s="361"/>
      <c r="K50" s="361"/>
      <c r="L50" s="393"/>
      <c r="M50" s="393"/>
      <c r="N50" s="393"/>
      <c r="O50" s="393"/>
    </row>
    <row r="51" s="212" customFormat="1" ht="30.95" customHeight="1" spans="1:15">
      <c r="A51" s="231" t="s">
        <v>168</v>
      </c>
      <c r="B51" s="231" t="s">
        <v>166</v>
      </c>
      <c r="C51" s="261" t="s">
        <v>169</v>
      </c>
      <c r="D51" s="366">
        <v>8056439</v>
      </c>
      <c r="E51" s="366">
        <v>8056439</v>
      </c>
      <c r="F51" s="366">
        <v>8056439</v>
      </c>
      <c r="G51" s="361"/>
      <c r="H51" s="361"/>
      <c r="I51" s="361"/>
      <c r="J51" s="361"/>
      <c r="K51" s="361"/>
      <c r="L51" s="393"/>
      <c r="M51" s="393"/>
      <c r="N51" s="393"/>
      <c r="O51" s="393"/>
    </row>
    <row r="52" s="212" customFormat="1" ht="30.95" customHeight="1" spans="1:15">
      <c r="A52" s="231" t="s">
        <v>170</v>
      </c>
      <c r="B52" s="231" t="s">
        <v>166</v>
      </c>
      <c r="C52" s="261" t="s">
        <v>171</v>
      </c>
      <c r="D52" s="366">
        <f t="shared" ref="D52:F52" si="4">SUM(D53:D54)</f>
        <v>8056439</v>
      </c>
      <c r="E52" s="366">
        <f t="shared" si="4"/>
        <v>8056439</v>
      </c>
      <c r="F52" s="366">
        <f t="shared" si="4"/>
        <v>8056439</v>
      </c>
      <c r="G52" s="361"/>
      <c r="H52" s="361"/>
      <c r="I52" s="361"/>
      <c r="J52" s="361"/>
      <c r="K52" s="361"/>
      <c r="L52" s="393"/>
      <c r="M52" s="393"/>
      <c r="N52" s="393"/>
      <c r="O52" s="393"/>
    </row>
    <row r="53" s="212" customFormat="1" ht="30.95" customHeight="1" spans="1:15">
      <c r="A53" s="231" t="s">
        <v>172</v>
      </c>
      <c r="B53" s="231" t="s">
        <v>166</v>
      </c>
      <c r="C53" s="261" t="s">
        <v>155</v>
      </c>
      <c r="D53" s="366">
        <v>2002960</v>
      </c>
      <c r="E53" s="366">
        <v>2002960</v>
      </c>
      <c r="F53" s="366">
        <v>2002960</v>
      </c>
      <c r="G53" s="361"/>
      <c r="H53" s="361"/>
      <c r="I53" s="361"/>
      <c r="J53" s="361"/>
      <c r="K53" s="361"/>
      <c r="L53" s="393"/>
      <c r="M53" s="393"/>
      <c r="N53" s="393"/>
      <c r="O53" s="393"/>
    </row>
    <row r="54" s="212" customFormat="1" ht="30.95" customHeight="1" spans="1:15">
      <c r="A54" s="231" t="s">
        <v>173</v>
      </c>
      <c r="B54" s="231" t="s">
        <v>166</v>
      </c>
      <c r="C54" s="282" t="s">
        <v>174</v>
      </c>
      <c r="D54" s="366">
        <v>6053479</v>
      </c>
      <c r="E54" s="366">
        <v>6053479</v>
      </c>
      <c r="F54" s="366">
        <v>6053479</v>
      </c>
      <c r="G54" s="361"/>
      <c r="H54" s="361"/>
      <c r="I54" s="361"/>
      <c r="J54" s="361"/>
      <c r="K54" s="361"/>
      <c r="L54" s="393"/>
      <c r="M54" s="393"/>
      <c r="N54" s="393"/>
      <c r="O54" s="393"/>
    </row>
    <row r="55" s="212" customFormat="1" ht="30.95" customHeight="1" spans="1:15">
      <c r="A55" s="231" t="s">
        <v>164</v>
      </c>
      <c r="B55" s="231" t="s">
        <v>166</v>
      </c>
      <c r="C55" s="261" t="s">
        <v>144</v>
      </c>
      <c r="D55" s="366">
        <v>221184</v>
      </c>
      <c r="E55" s="366">
        <v>221184</v>
      </c>
      <c r="F55" s="366">
        <v>221184</v>
      </c>
      <c r="G55" s="361"/>
      <c r="H55" s="361"/>
      <c r="I55" s="361"/>
      <c r="J55" s="361"/>
      <c r="K55" s="361"/>
      <c r="L55" s="393"/>
      <c r="M55" s="393"/>
      <c r="N55" s="393"/>
      <c r="O55" s="393"/>
    </row>
    <row r="56" s="212" customFormat="1" ht="30.95" customHeight="1" spans="1:15">
      <c r="A56" s="231" t="s">
        <v>145</v>
      </c>
      <c r="B56" s="231" t="s">
        <v>166</v>
      </c>
      <c r="C56" s="261" t="s">
        <v>165</v>
      </c>
      <c r="D56" s="366">
        <v>221184</v>
      </c>
      <c r="E56" s="366">
        <v>221184</v>
      </c>
      <c r="F56" s="366">
        <v>221184</v>
      </c>
      <c r="G56" s="361"/>
      <c r="H56" s="361"/>
      <c r="I56" s="361"/>
      <c r="J56" s="361"/>
      <c r="K56" s="361"/>
      <c r="L56" s="393"/>
      <c r="M56" s="393"/>
      <c r="N56" s="393"/>
      <c r="O56" s="393"/>
    </row>
    <row r="57" s="212" customFormat="1" ht="30.95" customHeight="1" spans="1:15">
      <c r="A57" s="231" t="s">
        <v>147</v>
      </c>
      <c r="B57" s="231" t="s">
        <v>166</v>
      </c>
      <c r="C57" s="261" t="s">
        <v>148</v>
      </c>
      <c r="D57" s="366">
        <v>221184</v>
      </c>
      <c r="E57" s="366">
        <v>221184</v>
      </c>
      <c r="F57" s="366">
        <v>221184</v>
      </c>
      <c r="G57" s="361"/>
      <c r="H57" s="361"/>
      <c r="I57" s="361"/>
      <c r="J57" s="361"/>
      <c r="K57" s="361"/>
      <c r="L57" s="393"/>
      <c r="M57" s="393"/>
      <c r="N57" s="393"/>
      <c r="O57" s="393"/>
    </row>
    <row r="58" s="251" customFormat="1" ht="30.95" customHeight="1" spans="1:15">
      <c r="A58" s="257"/>
      <c r="B58" s="354" t="s">
        <v>175</v>
      </c>
      <c r="C58" s="355" t="s">
        <v>108</v>
      </c>
      <c r="D58" s="424">
        <f>E58</f>
        <v>11825213</v>
      </c>
      <c r="E58" s="424">
        <f>F58+G58</f>
        <v>11825213</v>
      </c>
      <c r="F58" s="424">
        <v>10025213</v>
      </c>
      <c r="G58" s="424">
        <v>1800000</v>
      </c>
      <c r="H58" s="360"/>
      <c r="I58" s="360"/>
      <c r="J58" s="360"/>
      <c r="K58" s="360"/>
      <c r="L58" s="394"/>
      <c r="M58" s="394"/>
      <c r="N58" s="394"/>
      <c r="O58" s="394"/>
    </row>
    <row r="59" s="212" customFormat="1" ht="30.95" customHeight="1" spans="1:15">
      <c r="A59" s="289">
        <v>214</v>
      </c>
      <c r="B59" s="290">
        <v>405007</v>
      </c>
      <c r="C59" s="291" t="s">
        <v>176</v>
      </c>
      <c r="D59" s="425">
        <v>9433165.12</v>
      </c>
      <c r="E59" s="425">
        <v>9433165.12</v>
      </c>
      <c r="F59" s="425">
        <v>7633165</v>
      </c>
      <c r="G59" s="425">
        <v>1800000</v>
      </c>
      <c r="H59" s="361"/>
      <c r="I59" s="361"/>
      <c r="J59" s="361"/>
      <c r="K59" s="361"/>
      <c r="L59" s="393"/>
      <c r="M59" s="393"/>
      <c r="N59" s="393"/>
      <c r="O59" s="393"/>
    </row>
    <row r="60" s="212" customFormat="1" ht="30.95" customHeight="1" spans="1:15">
      <c r="A60" s="289" t="s">
        <v>138</v>
      </c>
      <c r="B60" s="290">
        <v>405007</v>
      </c>
      <c r="C60" s="295" t="s">
        <v>139</v>
      </c>
      <c r="D60" s="425">
        <v>9433165.12</v>
      </c>
      <c r="E60" s="425">
        <v>9433165.12</v>
      </c>
      <c r="F60" s="425">
        <v>7633165</v>
      </c>
      <c r="G60" s="425">
        <v>1800000</v>
      </c>
      <c r="H60" s="361"/>
      <c r="I60" s="361"/>
      <c r="J60" s="361"/>
      <c r="K60" s="361"/>
      <c r="L60" s="393"/>
      <c r="M60" s="393"/>
      <c r="N60" s="393"/>
      <c r="O60" s="393"/>
    </row>
    <row r="61" s="212" customFormat="1" ht="30.95" customHeight="1" spans="1:15">
      <c r="A61" s="296" t="s">
        <v>140</v>
      </c>
      <c r="B61" s="290">
        <v>405007</v>
      </c>
      <c r="C61" s="295" t="s">
        <v>155</v>
      </c>
      <c r="D61" s="425">
        <v>9433165.12</v>
      </c>
      <c r="E61" s="425">
        <v>9433165.12</v>
      </c>
      <c r="F61" s="425">
        <v>7633165</v>
      </c>
      <c r="G61" s="425">
        <v>1800000</v>
      </c>
      <c r="H61" s="361"/>
      <c r="I61" s="361"/>
      <c r="J61" s="361"/>
      <c r="K61" s="361"/>
      <c r="L61" s="393"/>
      <c r="M61" s="393"/>
      <c r="N61" s="393"/>
      <c r="O61" s="393"/>
    </row>
    <row r="62" s="212" customFormat="1" ht="30.95" customHeight="1" spans="1:15">
      <c r="A62" s="289">
        <v>208</v>
      </c>
      <c r="B62" s="290">
        <v>405007</v>
      </c>
      <c r="C62" s="295" t="s">
        <v>121</v>
      </c>
      <c r="D62" s="425">
        <v>1343847</v>
      </c>
      <c r="E62" s="425">
        <v>1343847</v>
      </c>
      <c r="F62" s="425">
        <v>430031</v>
      </c>
      <c r="G62" s="425"/>
      <c r="H62" s="361"/>
      <c r="I62" s="361"/>
      <c r="J62" s="361"/>
      <c r="K62" s="361"/>
      <c r="L62" s="393"/>
      <c r="M62" s="393"/>
      <c r="N62" s="393"/>
      <c r="O62" s="393"/>
    </row>
    <row r="63" s="212" customFormat="1" ht="30.95" customHeight="1" spans="1:15">
      <c r="A63" s="289" t="s">
        <v>122</v>
      </c>
      <c r="B63" s="290">
        <v>405007</v>
      </c>
      <c r="C63" s="295" t="s">
        <v>157</v>
      </c>
      <c r="D63" s="425">
        <v>1290093.12</v>
      </c>
      <c r="E63" s="425">
        <v>1290093.12</v>
      </c>
      <c r="F63" s="425">
        <v>53754</v>
      </c>
      <c r="G63" s="425"/>
      <c r="H63" s="361"/>
      <c r="I63" s="361"/>
      <c r="J63" s="361"/>
      <c r="K63" s="361"/>
      <c r="L63" s="393"/>
      <c r="M63" s="393"/>
      <c r="N63" s="393"/>
      <c r="O63" s="393"/>
    </row>
    <row r="64" s="212" customFormat="1" ht="30.95" customHeight="1" spans="1:15">
      <c r="A64" s="296" t="s">
        <v>124</v>
      </c>
      <c r="B64" s="290">
        <v>405007</v>
      </c>
      <c r="C64" s="295" t="s">
        <v>125</v>
      </c>
      <c r="D64" s="425">
        <v>860062.08</v>
      </c>
      <c r="E64" s="425">
        <v>860062.08</v>
      </c>
      <c r="F64" s="425">
        <v>53754</v>
      </c>
      <c r="G64" s="425"/>
      <c r="H64" s="361"/>
      <c r="I64" s="361"/>
      <c r="J64" s="361"/>
      <c r="K64" s="361"/>
      <c r="L64" s="393"/>
      <c r="M64" s="393"/>
      <c r="N64" s="393"/>
      <c r="O64" s="393"/>
    </row>
    <row r="65" s="212" customFormat="1" ht="30.95" customHeight="1" spans="1:15">
      <c r="A65" s="296" t="s">
        <v>126</v>
      </c>
      <c r="B65" s="290">
        <v>405007</v>
      </c>
      <c r="C65" s="295" t="s">
        <v>127</v>
      </c>
      <c r="D65" s="425">
        <v>430031.04</v>
      </c>
      <c r="E65" s="425">
        <v>430031.04</v>
      </c>
      <c r="F65" s="425">
        <v>403154</v>
      </c>
      <c r="G65" s="425"/>
      <c r="H65" s="361"/>
      <c r="I65" s="361"/>
      <c r="J65" s="361"/>
      <c r="K65" s="361"/>
      <c r="L65" s="393"/>
      <c r="M65" s="393"/>
      <c r="N65" s="393"/>
      <c r="O65" s="393"/>
    </row>
    <row r="66" s="212" customFormat="1" ht="30.95" customHeight="1" spans="1:15">
      <c r="A66" s="289" t="s">
        <v>128</v>
      </c>
      <c r="B66" s="290">
        <v>405007</v>
      </c>
      <c r="C66" s="295" t="s">
        <v>158</v>
      </c>
      <c r="D66" s="425">
        <v>53753.88</v>
      </c>
      <c r="E66" s="425">
        <v>53753.88</v>
      </c>
      <c r="F66" s="425">
        <v>403154</v>
      </c>
      <c r="G66" s="425"/>
      <c r="H66" s="361"/>
      <c r="I66" s="361"/>
      <c r="J66" s="361"/>
      <c r="K66" s="361"/>
      <c r="L66" s="393"/>
      <c r="M66" s="393"/>
      <c r="N66" s="393"/>
      <c r="O66" s="393"/>
    </row>
    <row r="67" s="212" customFormat="1" ht="30.95" customHeight="1" spans="1:15">
      <c r="A67" s="296" t="s">
        <v>130</v>
      </c>
      <c r="B67" s="290">
        <v>405007</v>
      </c>
      <c r="C67" s="295" t="s">
        <v>159</v>
      </c>
      <c r="D67" s="425">
        <v>53753.88</v>
      </c>
      <c r="E67" s="425">
        <v>53753.88</v>
      </c>
      <c r="F67" s="425">
        <v>403154</v>
      </c>
      <c r="G67" s="425"/>
      <c r="H67" s="361"/>
      <c r="I67" s="361"/>
      <c r="J67" s="361"/>
      <c r="K67" s="361"/>
      <c r="L67" s="393"/>
      <c r="M67" s="393"/>
      <c r="N67" s="393"/>
      <c r="O67" s="393"/>
    </row>
    <row r="68" s="212" customFormat="1" ht="30.95" customHeight="1" spans="1:15">
      <c r="A68" s="289">
        <v>210</v>
      </c>
      <c r="B68" s="290">
        <v>405007</v>
      </c>
      <c r="C68" s="295" t="s">
        <v>132</v>
      </c>
      <c r="D68" s="425">
        <v>403154.1</v>
      </c>
      <c r="E68" s="425">
        <v>403154.1</v>
      </c>
      <c r="F68" s="425">
        <v>7633165</v>
      </c>
      <c r="G68" s="752"/>
      <c r="H68" s="361"/>
      <c r="I68" s="361"/>
      <c r="J68" s="361"/>
      <c r="K68" s="361"/>
      <c r="L68" s="393"/>
      <c r="M68" s="393"/>
      <c r="N68" s="393"/>
      <c r="O68" s="393"/>
    </row>
    <row r="69" s="212" customFormat="1" ht="30.95" customHeight="1" spans="1:15">
      <c r="A69" s="289" t="s">
        <v>133</v>
      </c>
      <c r="B69" s="290">
        <v>405007</v>
      </c>
      <c r="C69" s="295" t="s">
        <v>161</v>
      </c>
      <c r="D69" s="425">
        <v>403154.1</v>
      </c>
      <c r="E69" s="425">
        <v>403154.1</v>
      </c>
      <c r="F69" s="425">
        <v>7633165</v>
      </c>
      <c r="G69" s="752"/>
      <c r="H69" s="361"/>
      <c r="I69" s="361"/>
      <c r="J69" s="361"/>
      <c r="K69" s="361"/>
      <c r="L69" s="393"/>
      <c r="M69" s="393"/>
      <c r="N69" s="393"/>
      <c r="O69" s="393"/>
    </row>
    <row r="70" s="212" customFormat="1" ht="30.95" customHeight="1" spans="1:15">
      <c r="A70" s="296" t="s">
        <v>167</v>
      </c>
      <c r="B70" s="290">
        <v>405007</v>
      </c>
      <c r="C70" s="348" t="s">
        <v>163</v>
      </c>
      <c r="D70" s="425">
        <v>403154.1</v>
      </c>
      <c r="E70" s="425">
        <v>403154.1</v>
      </c>
      <c r="F70" s="425">
        <v>7633165</v>
      </c>
      <c r="G70" s="752"/>
      <c r="H70" s="361"/>
      <c r="I70" s="361"/>
      <c r="J70" s="361"/>
      <c r="K70" s="361"/>
      <c r="L70" s="393"/>
      <c r="M70" s="393"/>
      <c r="N70" s="393"/>
      <c r="O70" s="393"/>
    </row>
    <row r="71" s="212" customFormat="1" ht="30.95" customHeight="1" spans="1:15">
      <c r="A71" s="289">
        <v>221</v>
      </c>
      <c r="B71" s="290">
        <v>405007</v>
      </c>
      <c r="C71" s="295" t="s">
        <v>144</v>
      </c>
      <c r="D71" s="425">
        <v>645046.56</v>
      </c>
      <c r="E71" s="425">
        <v>645046.56</v>
      </c>
      <c r="F71" s="425">
        <v>645047</v>
      </c>
      <c r="G71" s="425"/>
      <c r="H71" s="361"/>
      <c r="I71" s="361"/>
      <c r="J71" s="361"/>
      <c r="K71" s="361"/>
      <c r="L71" s="393"/>
      <c r="M71" s="393"/>
      <c r="N71" s="393"/>
      <c r="O71" s="393"/>
    </row>
    <row r="72" s="212" customFormat="1" ht="30.95" customHeight="1" spans="1:15">
      <c r="A72" s="289" t="s">
        <v>145</v>
      </c>
      <c r="B72" s="290">
        <v>405007</v>
      </c>
      <c r="C72" s="295" t="s">
        <v>165</v>
      </c>
      <c r="D72" s="425">
        <v>645046.56</v>
      </c>
      <c r="E72" s="425">
        <v>645046.56</v>
      </c>
      <c r="F72" s="425">
        <v>645047</v>
      </c>
      <c r="G72" s="425"/>
      <c r="H72" s="361"/>
      <c r="I72" s="361"/>
      <c r="J72" s="361"/>
      <c r="K72" s="361"/>
      <c r="L72" s="393"/>
      <c r="M72" s="393"/>
      <c r="N72" s="393"/>
      <c r="O72" s="393"/>
    </row>
    <row r="73" s="212" customFormat="1" ht="30.95" customHeight="1" spans="1:15">
      <c r="A73" s="296" t="s">
        <v>147</v>
      </c>
      <c r="B73" s="290">
        <v>405007</v>
      </c>
      <c r="C73" s="295" t="s">
        <v>148</v>
      </c>
      <c r="D73" s="425">
        <v>645046.56</v>
      </c>
      <c r="E73" s="425">
        <v>645046.56</v>
      </c>
      <c r="F73" s="425">
        <v>645047</v>
      </c>
      <c r="G73" s="425"/>
      <c r="H73" s="361"/>
      <c r="I73" s="361"/>
      <c r="J73" s="361"/>
      <c r="K73" s="361"/>
      <c r="L73" s="393"/>
      <c r="M73" s="393"/>
      <c r="N73" s="393"/>
      <c r="O73" s="393"/>
    </row>
    <row r="74" s="251" customFormat="1" ht="30.95" customHeight="1" spans="1:15">
      <c r="A74" s="308"/>
      <c r="B74" s="309" t="s">
        <v>177</v>
      </c>
      <c r="C74" s="309" t="s">
        <v>109</v>
      </c>
      <c r="D74" s="753">
        <v>1896679</v>
      </c>
      <c r="E74" s="753">
        <v>1896679</v>
      </c>
      <c r="F74" s="753">
        <f>F75+F78+F84+F87+F91</f>
        <v>1896679</v>
      </c>
      <c r="G74" s="360"/>
      <c r="H74" s="360"/>
      <c r="I74" s="360"/>
      <c r="J74" s="360"/>
      <c r="K74" s="360"/>
      <c r="L74" s="394"/>
      <c r="M74" s="394"/>
      <c r="N74" s="394"/>
      <c r="O74" s="394"/>
    </row>
    <row r="75" s="212" customFormat="1" ht="30.95" customHeight="1" spans="1:15">
      <c r="A75" s="311">
        <v>201</v>
      </c>
      <c r="B75" s="312" t="s">
        <v>177</v>
      </c>
      <c r="C75" s="312" t="s">
        <v>151</v>
      </c>
      <c r="D75" s="460">
        <v>17000</v>
      </c>
      <c r="E75" s="460">
        <v>17000</v>
      </c>
      <c r="F75" s="460">
        <v>17000</v>
      </c>
      <c r="G75" s="361"/>
      <c r="H75" s="361"/>
      <c r="I75" s="361"/>
      <c r="J75" s="361"/>
      <c r="K75" s="361"/>
      <c r="L75" s="393"/>
      <c r="M75" s="393"/>
      <c r="N75" s="393"/>
      <c r="O75" s="393"/>
    </row>
    <row r="76" s="212" customFormat="1" ht="30.95" customHeight="1" spans="1:15">
      <c r="A76" s="308">
        <v>20101</v>
      </c>
      <c r="B76" s="312" t="s">
        <v>177</v>
      </c>
      <c r="C76" s="312" t="s">
        <v>178</v>
      </c>
      <c r="D76" s="460">
        <v>17000</v>
      </c>
      <c r="E76" s="460">
        <v>17000</v>
      </c>
      <c r="F76" s="460">
        <v>17000</v>
      </c>
      <c r="G76" s="361"/>
      <c r="H76" s="361"/>
      <c r="I76" s="361"/>
      <c r="J76" s="361"/>
      <c r="K76" s="361"/>
      <c r="L76" s="393"/>
      <c r="M76" s="393"/>
      <c r="N76" s="393"/>
      <c r="O76" s="393"/>
    </row>
    <row r="77" s="212" customFormat="1" ht="30.95" customHeight="1" spans="1:15">
      <c r="A77" s="316">
        <v>2010101</v>
      </c>
      <c r="B77" s="312" t="s">
        <v>177</v>
      </c>
      <c r="C77" s="313" t="s">
        <v>179</v>
      </c>
      <c r="D77" s="460">
        <v>17000</v>
      </c>
      <c r="E77" s="460">
        <v>17000</v>
      </c>
      <c r="F77" s="460">
        <v>17000</v>
      </c>
      <c r="G77" s="361"/>
      <c r="H77" s="361"/>
      <c r="I77" s="361"/>
      <c r="J77" s="361"/>
      <c r="K77" s="361"/>
      <c r="L77" s="393"/>
      <c r="M77" s="393"/>
      <c r="N77" s="393"/>
      <c r="O77" s="393"/>
    </row>
    <row r="78" s="212" customFormat="1" ht="30.95" customHeight="1" spans="1:15">
      <c r="A78" s="311">
        <v>208</v>
      </c>
      <c r="B78" s="312" t="s">
        <v>177</v>
      </c>
      <c r="C78" s="313" t="s">
        <v>121</v>
      </c>
      <c r="D78" s="460">
        <v>255479</v>
      </c>
      <c r="E78" s="460">
        <v>255479</v>
      </c>
      <c r="F78" s="460">
        <v>255479</v>
      </c>
      <c r="G78" s="361"/>
      <c r="H78" s="361"/>
      <c r="I78" s="361"/>
      <c r="J78" s="361"/>
      <c r="K78" s="361"/>
      <c r="L78" s="393"/>
      <c r="M78" s="393"/>
      <c r="N78" s="393"/>
      <c r="O78" s="393"/>
    </row>
    <row r="79" s="212" customFormat="1" ht="30.95" customHeight="1" spans="1:15">
      <c r="A79" s="308">
        <v>20805</v>
      </c>
      <c r="B79" s="312" t="s">
        <v>177</v>
      </c>
      <c r="C79" s="313" t="s">
        <v>123</v>
      </c>
      <c r="D79" s="460">
        <v>238579</v>
      </c>
      <c r="E79" s="460">
        <v>238579</v>
      </c>
      <c r="F79" s="460">
        <v>238579</v>
      </c>
      <c r="G79" s="361"/>
      <c r="H79" s="361"/>
      <c r="I79" s="361"/>
      <c r="J79" s="361"/>
      <c r="K79" s="361"/>
      <c r="L79" s="393"/>
      <c r="M79" s="393"/>
      <c r="N79" s="393"/>
      <c r="O79" s="393"/>
    </row>
    <row r="80" s="212" customFormat="1" ht="30.95" customHeight="1" spans="1:15">
      <c r="A80" s="315">
        <v>2080505</v>
      </c>
      <c r="B80" s="312" t="s">
        <v>177</v>
      </c>
      <c r="C80" s="313" t="s">
        <v>180</v>
      </c>
      <c r="D80" s="460">
        <v>159053</v>
      </c>
      <c r="E80" s="460">
        <v>159053</v>
      </c>
      <c r="F80" s="460">
        <v>159053</v>
      </c>
      <c r="G80" s="361"/>
      <c r="H80" s="361"/>
      <c r="I80" s="361"/>
      <c r="J80" s="361"/>
      <c r="K80" s="361"/>
      <c r="L80" s="393"/>
      <c r="M80" s="393"/>
      <c r="N80" s="393"/>
      <c r="O80" s="393"/>
    </row>
    <row r="81" s="212" customFormat="1" ht="30.95" customHeight="1" spans="1:15">
      <c r="A81" s="315">
        <v>2080506</v>
      </c>
      <c r="B81" s="312" t="s">
        <v>177</v>
      </c>
      <c r="C81" s="313" t="s">
        <v>181</v>
      </c>
      <c r="D81" s="460">
        <v>79526</v>
      </c>
      <c r="E81" s="460">
        <v>79526</v>
      </c>
      <c r="F81" s="460">
        <v>79526</v>
      </c>
      <c r="G81" s="361"/>
      <c r="H81" s="361"/>
      <c r="I81" s="361"/>
      <c r="J81" s="361"/>
      <c r="K81" s="361"/>
      <c r="L81" s="393"/>
      <c r="M81" s="393"/>
      <c r="N81" s="393"/>
      <c r="O81" s="393"/>
    </row>
    <row r="82" s="212" customFormat="1" ht="30.95" customHeight="1" spans="1:15">
      <c r="A82" s="308">
        <v>20899</v>
      </c>
      <c r="B82" s="312" t="s">
        <v>177</v>
      </c>
      <c r="C82" s="313" t="s">
        <v>129</v>
      </c>
      <c r="D82" s="460">
        <v>16900</v>
      </c>
      <c r="E82" s="460">
        <v>16900</v>
      </c>
      <c r="F82" s="460">
        <v>16900</v>
      </c>
      <c r="G82" s="361"/>
      <c r="H82" s="361"/>
      <c r="I82" s="361"/>
      <c r="J82" s="361"/>
      <c r="K82" s="361"/>
      <c r="L82" s="393"/>
      <c r="M82" s="393"/>
      <c r="N82" s="393"/>
      <c r="O82" s="393"/>
    </row>
    <row r="83" s="212" customFormat="1" ht="30.95" customHeight="1" spans="1:15">
      <c r="A83" s="315">
        <v>2089999</v>
      </c>
      <c r="B83" s="312" t="s">
        <v>177</v>
      </c>
      <c r="C83" s="313" t="s">
        <v>182</v>
      </c>
      <c r="D83" s="460">
        <v>16900</v>
      </c>
      <c r="E83" s="460">
        <v>16900</v>
      </c>
      <c r="F83" s="460">
        <v>16900</v>
      </c>
      <c r="G83" s="361"/>
      <c r="H83" s="361"/>
      <c r="I83" s="361"/>
      <c r="J83" s="361"/>
      <c r="K83" s="361"/>
      <c r="L83" s="393"/>
      <c r="M83" s="393"/>
      <c r="N83" s="393"/>
      <c r="O83" s="393"/>
    </row>
    <row r="84" s="212" customFormat="1" ht="30.95" customHeight="1" spans="1:15">
      <c r="A84" s="311">
        <v>210</v>
      </c>
      <c r="B84" s="312" t="s">
        <v>177</v>
      </c>
      <c r="C84" s="313" t="s">
        <v>132</v>
      </c>
      <c r="D84" s="460">
        <v>74556</v>
      </c>
      <c r="E84" s="460">
        <v>74556</v>
      </c>
      <c r="F84" s="460">
        <v>74556</v>
      </c>
      <c r="G84" s="361"/>
      <c r="H84" s="361"/>
      <c r="I84" s="361"/>
      <c r="J84" s="361"/>
      <c r="K84" s="361"/>
      <c r="L84" s="393"/>
      <c r="M84" s="393"/>
      <c r="N84" s="393"/>
      <c r="O84" s="393"/>
    </row>
    <row r="85" s="212" customFormat="1" ht="30.95" customHeight="1" spans="1:15">
      <c r="A85" s="308">
        <v>21011</v>
      </c>
      <c r="B85" s="312" t="s">
        <v>177</v>
      </c>
      <c r="C85" s="313" t="s">
        <v>161</v>
      </c>
      <c r="D85" s="460">
        <v>74556</v>
      </c>
      <c r="E85" s="460">
        <v>74556</v>
      </c>
      <c r="F85" s="460">
        <v>74556</v>
      </c>
      <c r="G85" s="361"/>
      <c r="H85" s="361"/>
      <c r="I85" s="361"/>
      <c r="J85" s="361"/>
      <c r="K85" s="361"/>
      <c r="L85" s="393"/>
      <c r="M85" s="393"/>
      <c r="N85" s="393"/>
      <c r="O85" s="393"/>
    </row>
    <row r="86" s="212" customFormat="1" ht="30.95" customHeight="1" spans="1:15">
      <c r="A86" s="316">
        <v>2101102</v>
      </c>
      <c r="B86" s="312" t="s">
        <v>177</v>
      </c>
      <c r="C86" s="348" t="s">
        <v>163</v>
      </c>
      <c r="D86" s="460">
        <v>74556</v>
      </c>
      <c r="E86" s="460">
        <v>74556</v>
      </c>
      <c r="F86" s="460">
        <v>74556</v>
      </c>
      <c r="G86" s="361"/>
      <c r="H86" s="361"/>
      <c r="I86" s="361"/>
      <c r="J86" s="361"/>
      <c r="K86" s="361"/>
      <c r="L86" s="393"/>
      <c r="M86" s="393"/>
      <c r="N86" s="393"/>
      <c r="O86" s="393"/>
    </row>
    <row r="87" s="212" customFormat="1" ht="30.95" customHeight="1" spans="1:15">
      <c r="A87" s="311">
        <v>214</v>
      </c>
      <c r="B87" s="312" t="s">
        <v>177</v>
      </c>
      <c r="C87" s="313" t="s">
        <v>137</v>
      </c>
      <c r="D87" s="460">
        <v>1430354</v>
      </c>
      <c r="E87" s="460">
        <v>1430354</v>
      </c>
      <c r="F87" s="460">
        <v>1430354</v>
      </c>
      <c r="G87" s="361"/>
      <c r="H87" s="361"/>
      <c r="I87" s="361"/>
      <c r="J87" s="361"/>
      <c r="K87" s="361"/>
      <c r="L87" s="393"/>
      <c r="M87" s="393"/>
      <c r="N87" s="393"/>
      <c r="O87" s="393"/>
    </row>
    <row r="88" s="212" customFormat="1" ht="30.95" customHeight="1" spans="1:15">
      <c r="A88" s="308">
        <v>21401</v>
      </c>
      <c r="B88" s="312" t="s">
        <v>177</v>
      </c>
      <c r="C88" s="313" t="s">
        <v>139</v>
      </c>
      <c r="D88" s="460">
        <v>1430354</v>
      </c>
      <c r="E88" s="460">
        <v>1430354</v>
      </c>
      <c r="F88" s="460">
        <v>1430354</v>
      </c>
      <c r="G88" s="361"/>
      <c r="H88" s="361"/>
      <c r="I88" s="361"/>
      <c r="J88" s="361"/>
      <c r="K88" s="361"/>
      <c r="L88" s="393"/>
      <c r="M88" s="393"/>
      <c r="N88" s="393"/>
      <c r="O88" s="393"/>
    </row>
    <row r="89" s="212" customFormat="1" ht="30.95" customHeight="1" spans="1:15">
      <c r="A89" s="316">
        <v>2140101</v>
      </c>
      <c r="B89" s="312" t="s">
        <v>177</v>
      </c>
      <c r="C89" s="313" t="s">
        <v>141</v>
      </c>
      <c r="D89" s="460">
        <v>1340354</v>
      </c>
      <c r="E89" s="460">
        <v>1340354</v>
      </c>
      <c r="F89" s="460">
        <v>1340354</v>
      </c>
      <c r="G89" s="361"/>
      <c r="H89" s="361"/>
      <c r="I89" s="361"/>
      <c r="J89" s="361"/>
      <c r="K89" s="361"/>
      <c r="L89" s="393"/>
      <c r="M89" s="393"/>
      <c r="N89" s="393"/>
      <c r="O89" s="393"/>
    </row>
    <row r="90" s="212" customFormat="1" ht="30.95" customHeight="1" spans="1:15">
      <c r="A90" s="316">
        <v>2140102</v>
      </c>
      <c r="B90" s="312" t="s">
        <v>177</v>
      </c>
      <c r="C90" s="313" t="s">
        <v>174</v>
      </c>
      <c r="D90" s="460">
        <v>90000</v>
      </c>
      <c r="E90" s="460">
        <v>90000</v>
      </c>
      <c r="F90" s="460">
        <v>90000</v>
      </c>
      <c r="G90" s="361"/>
      <c r="H90" s="361"/>
      <c r="I90" s="361"/>
      <c r="J90" s="361"/>
      <c r="K90" s="361"/>
      <c r="L90" s="393"/>
      <c r="M90" s="393"/>
      <c r="N90" s="393"/>
      <c r="O90" s="393"/>
    </row>
    <row r="91" s="212" customFormat="1" ht="30.95" customHeight="1" spans="1:15">
      <c r="A91" s="311">
        <v>221</v>
      </c>
      <c r="B91" s="312" t="s">
        <v>177</v>
      </c>
      <c r="C91" s="313" t="s">
        <v>144</v>
      </c>
      <c r="D91" s="460">
        <v>119290</v>
      </c>
      <c r="E91" s="460">
        <v>119290</v>
      </c>
      <c r="F91" s="460">
        <v>119290</v>
      </c>
      <c r="G91" s="361"/>
      <c r="H91" s="361"/>
      <c r="I91" s="361"/>
      <c r="J91" s="361"/>
      <c r="K91" s="361"/>
      <c r="L91" s="393"/>
      <c r="M91" s="393"/>
      <c r="N91" s="393"/>
      <c r="O91" s="393"/>
    </row>
    <row r="92" s="212" customFormat="1" ht="30.95" customHeight="1" spans="1:15">
      <c r="A92" s="308">
        <v>22102</v>
      </c>
      <c r="B92" s="312" t="s">
        <v>177</v>
      </c>
      <c r="C92" s="313" t="s">
        <v>165</v>
      </c>
      <c r="D92" s="460">
        <v>119290</v>
      </c>
      <c r="E92" s="460">
        <v>119290</v>
      </c>
      <c r="F92" s="460">
        <v>119290</v>
      </c>
      <c r="G92" s="361"/>
      <c r="H92" s="361"/>
      <c r="I92" s="361"/>
      <c r="J92" s="361"/>
      <c r="K92" s="361"/>
      <c r="L92" s="393"/>
      <c r="M92" s="393"/>
      <c r="N92" s="393"/>
      <c r="O92" s="393"/>
    </row>
    <row r="93" s="212" customFormat="1" ht="30.95" customHeight="1" spans="1:15">
      <c r="A93" s="316">
        <v>2210201</v>
      </c>
      <c r="B93" s="312" t="s">
        <v>177</v>
      </c>
      <c r="C93" s="313" t="s">
        <v>148</v>
      </c>
      <c r="D93" s="460">
        <v>119290</v>
      </c>
      <c r="E93" s="460">
        <v>119290</v>
      </c>
      <c r="F93" s="460">
        <v>119290</v>
      </c>
      <c r="G93" s="361"/>
      <c r="H93" s="361"/>
      <c r="I93" s="361"/>
      <c r="J93" s="361"/>
      <c r="K93" s="361"/>
      <c r="L93" s="393"/>
      <c r="M93" s="393"/>
      <c r="N93" s="393"/>
      <c r="O93" s="393"/>
    </row>
    <row r="94" s="251" customFormat="1" ht="30.95" customHeight="1" spans="1:15">
      <c r="A94" s="309"/>
      <c r="B94" s="309" t="s">
        <v>183</v>
      </c>
      <c r="C94" s="317" t="s">
        <v>184</v>
      </c>
      <c r="D94" s="753">
        <f>D95+D101+D104+D108</f>
        <v>344485</v>
      </c>
      <c r="E94" s="753">
        <v>344485</v>
      </c>
      <c r="F94" s="753">
        <v>344485</v>
      </c>
      <c r="G94" s="360"/>
      <c r="H94" s="360"/>
      <c r="I94" s="360"/>
      <c r="J94" s="360"/>
      <c r="K94" s="360"/>
      <c r="L94" s="394"/>
      <c r="M94" s="394"/>
      <c r="N94" s="394"/>
      <c r="O94" s="394"/>
    </row>
    <row r="95" s="212" customFormat="1" ht="30.95" customHeight="1" spans="1:15">
      <c r="A95" s="312">
        <v>208</v>
      </c>
      <c r="B95" s="312" t="s">
        <v>183</v>
      </c>
      <c r="C95" s="319" t="s">
        <v>121</v>
      </c>
      <c r="D95" s="460">
        <v>13147</v>
      </c>
      <c r="E95" s="460">
        <v>13147</v>
      </c>
      <c r="F95" s="460">
        <v>13147</v>
      </c>
      <c r="G95" s="361"/>
      <c r="H95" s="361"/>
      <c r="I95" s="361"/>
      <c r="J95" s="361"/>
      <c r="K95" s="361"/>
      <c r="L95" s="393"/>
      <c r="M95" s="393"/>
      <c r="N95" s="393"/>
      <c r="O95" s="393"/>
    </row>
    <row r="96" s="212" customFormat="1" ht="30.95" customHeight="1" spans="1:15">
      <c r="A96" s="312" t="s">
        <v>122</v>
      </c>
      <c r="B96" s="312" t="s">
        <v>183</v>
      </c>
      <c r="C96" s="321" t="s">
        <v>157</v>
      </c>
      <c r="D96" s="754">
        <v>13147</v>
      </c>
      <c r="E96" s="754">
        <v>13147</v>
      </c>
      <c r="F96" s="754">
        <v>13147</v>
      </c>
      <c r="G96" s="361"/>
      <c r="H96" s="361"/>
      <c r="I96" s="361"/>
      <c r="J96" s="361"/>
      <c r="K96" s="361"/>
      <c r="L96" s="393"/>
      <c r="M96" s="393"/>
      <c r="N96" s="393"/>
      <c r="O96" s="393"/>
    </row>
    <row r="97" s="212" customFormat="1" ht="30.95" customHeight="1" spans="1:15">
      <c r="A97" s="312" t="s">
        <v>124</v>
      </c>
      <c r="B97" s="312" t="s">
        <v>183</v>
      </c>
      <c r="C97" s="321" t="s">
        <v>125</v>
      </c>
      <c r="D97" s="755">
        <v>8185</v>
      </c>
      <c r="E97" s="755">
        <v>8185</v>
      </c>
      <c r="F97" s="755">
        <v>8185</v>
      </c>
      <c r="G97" s="361"/>
      <c r="H97" s="361"/>
      <c r="I97" s="361"/>
      <c r="J97" s="361"/>
      <c r="K97" s="361"/>
      <c r="L97" s="393"/>
      <c r="M97" s="393"/>
      <c r="N97" s="393"/>
      <c r="O97" s="393"/>
    </row>
    <row r="98" s="212" customFormat="1" ht="30.95" customHeight="1" spans="1:15">
      <c r="A98" s="312" t="s">
        <v>126</v>
      </c>
      <c r="B98" s="312" t="s">
        <v>183</v>
      </c>
      <c r="C98" s="321" t="s">
        <v>127</v>
      </c>
      <c r="D98" s="755">
        <v>4092</v>
      </c>
      <c r="E98" s="755">
        <v>4092</v>
      </c>
      <c r="F98" s="755">
        <v>4092</v>
      </c>
      <c r="G98" s="361"/>
      <c r="H98" s="361"/>
      <c r="I98" s="361"/>
      <c r="J98" s="361"/>
      <c r="K98" s="361"/>
      <c r="L98" s="393"/>
      <c r="M98" s="393"/>
      <c r="N98" s="393"/>
      <c r="O98" s="393"/>
    </row>
    <row r="99" s="212" customFormat="1" ht="30.95" customHeight="1" spans="1:15">
      <c r="A99" s="312" t="s">
        <v>128</v>
      </c>
      <c r="B99" s="312" t="s">
        <v>183</v>
      </c>
      <c r="C99" s="321" t="s">
        <v>158</v>
      </c>
      <c r="D99" s="755">
        <v>870</v>
      </c>
      <c r="E99" s="755">
        <v>870</v>
      </c>
      <c r="F99" s="755">
        <v>870</v>
      </c>
      <c r="G99" s="361"/>
      <c r="H99" s="361"/>
      <c r="I99" s="361"/>
      <c r="J99" s="361"/>
      <c r="K99" s="361"/>
      <c r="L99" s="393"/>
      <c r="M99" s="393"/>
      <c r="N99" s="393"/>
      <c r="O99" s="393"/>
    </row>
    <row r="100" s="212" customFormat="1" ht="30.95" customHeight="1" spans="1:15">
      <c r="A100" s="312" t="s">
        <v>130</v>
      </c>
      <c r="B100" s="312" t="s">
        <v>183</v>
      </c>
      <c r="C100" s="321" t="s">
        <v>159</v>
      </c>
      <c r="D100" s="755">
        <v>870</v>
      </c>
      <c r="E100" s="755">
        <v>870</v>
      </c>
      <c r="F100" s="755">
        <v>870</v>
      </c>
      <c r="G100" s="361"/>
      <c r="H100" s="361"/>
      <c r="I100" s="361"/>
      <c r="J100" s="361"/>
      <c r="K100" s="361"/>
      <c r="L100" s="393"/>
      <c r="M100" s="393"/>
      <c r="N100" s="393"/>
      <c r="O100" s="393"/>
    </row>
    <row r="101" s="212" customFormat="1" ht="30.95" customHeight="1" spans="1:15">
      <c r="A101" s="312">
        <v>210</v>
      </c>
      <c r="B101" s="312" t="s">
        <v>183</v>
      </c>
      <c r="C101" s="311" t="s">
        <v>132</v>
      </c>
      <c r="D101" s="460">
        <v>3837</v>
      </c>
      <c r="E101" s="460">
        <v>3837</v>
      </c>
      <c r="F101" s="460">
        <v>3837</v>
      </c>
      <c r="G101" s="361"/>
      <c r="H101" s="361"/>
      <c r="I101" s="361"/>
      <c r="J101" s="361"/>
      <c r="K101" s="361"/>
      <c r="L101" s="393"/>
      <c r="M101" s="393"/>
      <c r="N101" s="393"/>
      <c r="O101" s="393"/>
    </row>
    <row r="102" s="212" customFormat="1" ht="30.95" customHeight="1" spans="1:15">
      <c r="A102" s="312" t="s">
        <v>133</v>
      </c>
      <c r="B102" s="312" t="s">
        <v>183</v>
      </c>
      <c r="C102" s="322" t="s">
        <v>161</v>
      </c>
      <c r="D102" s="460">
        <v>3837</v>
      </c>
      <c r="E102" s="460">
        <v>3837</v>
      </c>
      <c r="F102" s="460">
        <v>3837</v>
      </c>
      <c r="G102" s="361"/>
      <c r="H102" s="361"/>
      <c r="I102" s="361"/>
      <c r="J102" s="361"/>
      <c r="K102" s="361"/>
      <c r="L102" s="393"/>
      <c r="M102" s="393"/>
      <c r="N102" s="393"/>
      <c r="O102" s="393"/>
    </row>
    <row r="103" s="212" customFormat="1" ht="30.95" customHeight="1" spans="1:15">
      <c r="A103" s="312" t="s">
        <v>167</v>
      </c>
      <c r="B103" s="312" t="s">
        <v>183</v>
      </c>
      <c r="C103" s="348" t="s">
        <v>163</v>
      </c>
      <c r="D103" s="460">
        <v>3837</v>
      </c>
      <c r="E103" s="460">
        <v>3837</v>
      </c>
      <c r="F103" s="460">
        <v>3837</v>
      </c>
      <c r="G103" s="361"/>
      <c r="H103" s="361"/>
      <c r="I103" s="361"/>
      <c r="J103" s="361"/>
      <c r="K103" s="361"/>
      <c r="L103" s="393"/>
      <c r="M103" s="393"/>
      <c r="N103" s="393"/>
      <c r="O103" s="393"/>
    </row>
    <row r="104" s="212" customFormat="1" ht="30.95" customHeight="1" spans="1:15">
      <c r="A104" s="312">
        <v>214</v>
      </c>
      <c r="B104" s="312" t="s">
        <v>183</v>
      </c>
      <c r="C104" s="311" t="s">
        <v>185</v>
      </c>
      <c r="D104" s="460">
        <v>321362</v>
      </c>
      <c r="E104" s="460">
        <v>321362</v>
      </c>
      <c r="F104" s="460">
        <v>321362</v>
      </c>
      <c r="G104" s="361"/>
      <c r="H104" s="361"/>
      <c r="I104" s="361"/>
      <c r="J104" s="361"/>
      <c r="K104" s="361"/>
      <c r="L104" s="393"/>
      <c r="M104" s="393"/>
      <c r="N104" s="393"/>
      <c r="O104" s="393"/>
    </row>
    <row r="105" s="212" customFormat="1" ht="30.95" customHeight="1" spans="1:15">
      <c r="A105" s="312" t="s">
        <v>138</v>
      </c>
      <c r="B105" s="312" t="s">
        <v>183</v>
      </c>
      <c r="C105" s="311" t="s">
        <v>186</v>
      </c>
      <c r="D105" s="460">
        <v>321362</v>
      </c>
      <c r="E105" s="460">
        <v>321362</v>
      </c>
      <c r="F105" s="460">
        <v>321362</v>
      </c>
      <c r="G105" s="361"/>
      <c r="H105" s="361"/>
      <c r="I105" s="361"/>
      <c r="J105" s="361"/>
      <c r="K105" s="361"/>
      <c r="L105" s="393"/>
      <c r="M105" s="393"/>
      <c r="N105" s="393"/>
      <c r="O105" s="393"/>
    </row>
    <row r="106" s="212" customFormat="1" ht="30.95" customHeight="1" spans="1:15">
      <c r="A106" s="312" t="s">
        <v>140</v>
      </c>
      <c r="B106" s="312" t="s">
        <v>183</v>
      </c>
      <c r="C106" s="311" t="s">
        <v>179</v>
      </c>
      <c r="D106" s="756">
        <v>71362</v>
      </c>
      <c r="E106" s="756">
        <v>71362</v>
      </c>
      <c r="F106" s="756">
        <v>71362</v>
      </c>
      <c r="G106" s="361"/>
      <c r="H106" s="361"/>
      <c r="I106" s="361"/>
      <c r="J106" s="361"/>
      <c r="K106" s="361"/>
      <c r="L106" s="393"/>
      <c r="M106" s="393"/>
      <c r="N106" s="393"/>
      <c r="O106" s="393"/>
    </row>
    <row r="107" s="212" customFormat="1" ht="30.95" customHeight="1" spans="1:15">
      <c r="A107" s="312" t="s">
        <v>187</v>
      </c>
      <c r="B107" s="312" t="s">
        <v>183</v>
      </c>
      <c r="C107" s="322" t="s">
        <v>188</v>
      </c>
      <c r="D107" s="756">
        <v>250000</v>
      </c>
      <c r="E107" s="756">
        <v>250000</v>
      </c>
      <c r="F107" s="756">
        <v>250000</v>
      </c>
      <c r="G107" s="361"/>
      <c r="H107" s="361"/>
      <c r="I107" s="361"/>
      <c r="J107" s="361"/>
      <c r="K107" s="361"/>
      <c r="L107" s="393"/>
      <c r="M107" s="393"/>
      <c r="N107" s="393"/>
      <c r="O107" s="393"/>
    </row>
    <row r="108" s="212" customFormat="1" ht="30.95" customHeight="1" spans="1:15">
      <c r="A108" s="312">
        <v>221</v>
      </c>
      <c r="B108" s="312" t="s">
        <v>183</v>
      </c>
      <c r="C108" s="311" t="s">
        <v>144</v>
      </c>
      <c r="D108" s="460">
        <v>6139</v>
      </c>
      <c r="E108" s="460">
        <v>6139</v>
      </c>
      <c r="F108" s="460">
        <v>6139</v>
      </c>
      <c r="G108" s="361"/>
      <c r="H108" s="361"/>
      <c r="I108" s="361"/>
      <c r="J108" s="361"/>
      <c r="K108" s="361"/>
      <c r="L108" s="393"/>
      <c r="M108" s="393"/>
      <c r="N108" s="393"/>
      <c r="O108" s="393"/>
    </row>
    <row r="109" s="212" customFormat="1" ht="30.95" customHeight="1" spans="1:15">
      <c r="A109" s="312" t="s">
        <v>145</v>
      </c>
      <c r="B109" s="312" t="s">
        <v>183</v>
      </c>
      <c r="C109" s="311" t="s">
        <v>165</v>
      </c>
      <c r="D109" s="460">
        <v>6139</v>
      </c>
      <c r="E109" s="460">
        <v>6139</v>
      </c>
      <c r="F109" s="460">
        <v>6139</v>
      </c>
      <c r="G109" s="361"/>
      <c r="H109" s="361"/>
      <c r="I109" s="361"/>
      <c r="J109" s="361"/>
      <c r="K109" s="361"/>
      <c r="L109" s="393"/>
      <c r="M109" s="393"/>
      <c r="N109" s="393"/>
      <c r="O109" s="393"/>
    </row>
    <row r="110" s="212" customFormat="1" ht="30.95" customHeight="1" spans="1:15">
      <c r="A110" s="312" t="s">
        <v>147</v>
      </c>
      <c r="B110" s="312" t="s">
        <v>183</v>
      </c>
      <c r="C110" s="322" t="s">
        <v>148</v>
      </c>
      <c r="D110" s="756">
        <v>6138.72</v>
      </c>
      <c r="E110" s="756">
        <v>6138.72</v>
      </c>
      <c r="F110" s="756">
        <v>6138.72</v>
      </c>
      <c r="G110" s="361"/>
      <c r="H110" s="361"/>
      <c r="I110" s="361"/>
      <c r="J110" s="361"/>
      <c r="K110" s="361"/>
      <c r="L110" s="393"/>
      <c r="M110" s="393"/>
      <c r="N110" s="393"/>
      <c r="O110" s="393"/>
    </row>
    <row r="111" s="212" customFormat="1" ht="30.95" customHeight="1" spans="1:15">
      <c r="A111" s="231"/>
      <c r="B111" s="233"/>
      <c r="C111" s="232"/>
      <c r="D111" s="342"/>
      <c r="E111" s="342"/>
      <c r="F111" s="342"/>
      <c r="G111" s="342"/>
      <c r="H111" s="393"/>
      <c r="I111" s="393"/>
      <c r="J111" s="393"/>
      <c r="K111" s="393"/>
      <c r="L111" s="393"/>
      <c r="M111" s="393"/>
      <c r="N111" s="393"/>
      <c r="O111" s="393"/>
    </row>
    <row r="112" s="212" customFormat="1" ht="30.95" customHeight="1" spans="1:15">
      <c r="A112" s="231"/>
      <c r="B112" s="233"/>
      <c r="C112" s="232"/>
      <c r="D112" s="342"/>
      <c r="E112" s="342"/>
      <c r="F112" s="342"/>
      <c r="G112" s="342"/>
      <c r="H112" s="393"/>
      <c r="I112" s="393"/>
      <c r="J112" s="393"/>
      <c r="K112" s="393"/>
      <c r="L112" s="393"/>
      <c r="M112" s="393"/>
      <c r="N112" s="393"/>
      <c r="O112" s="393"/>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topLeftCell="A5" workbookViewId="0">
      <selection activeCell="F27" sqref="F27"/>
    </sheetView>
  </sheetViews>
  <sheetFormatPr defaultColWidth="9" defaultRowHeight="11.25" outlineLevelCol="5"/>
  <cols>
    <col min="1" max="1" width="34.6666666666667" style="237" customWidth="1"/>
    <col min="2" max="2" width="19.8333333333333" style="237" customWidth="1"/>
    <col min="3" max="3" width="34.5" style="237" customWidth="1"/>
    <col min="4" max="6" width="17.8333333333333" style="237" customWidth="1"/>
    <col min="7" max="16384" width="9" style="237"/>
  </cols>
  <sheetData>
    <row r="1" ht="12" spans="6:6">
      <c r="F1" s="729" t="s">
        <v>189</v>
      </c>
    </row>
    <row r="2" spans="6:6">
      <c r="F2" s="730"/>
    </row>
    <row r="3" spans="1:6">
      <c r="A3" s="544" t="s">
        <v>190</v>
      </c>
      <c r="B3" s="544"/>
      <c r="C3" s="544"/>
      <c r="D3" s="544"/>
      <c r="E3" s="544"/>
      <c r="F3" s="544"/>
    </row>
    <row r="4" spans="1:6">
      <c r="A4" s="544"/>
      <c r="B4" s="544"/>
      <c r="C4" s="544"/>
      <c r="D4" s="544"/>
      <c r="E4" s="544"/>
      <c r="F4" s="544"/>
    </row>
    <row r="5" ht="19.5" customHeight="1" spans="1:6">
      <c r="A5" s="544"/>
      <c r="B5" s="544"/>
      <c r="C5" s="544"/>
      <c r="D5" s="544"/>
      <c r="E5" s="544"/>
      <c r="F5" s="544"/>
    </row>
    <row r="6" s="251" customFormat="1" ht="20.25" customHeight="1" spans="1:6">
      <c r="A6" s="251" t="s">
        <v>191</v>
      </c>
      <c r="F6" s="729" t="s">
        <v>87</v>
      </c>
    </row>
    <row r="7" s="251" customFormat="1" ht="25.5" customHeight="1" spans="1:6">
      <c r="A7" s="731" t="s">
        <v>4</v>
      </c>
      <c r="B7" s="732"/>
      <c r="C7" s="733" t="s">
        <v>192</v>
      </c>
      <c r="D7" s="734"/>
      <c r="E7" s="734"/>
      <c r="F7" s="735"/>
    </row>
    <row r="8" s="251" customFormat="1" ht="23.1" customHeight="1" spans="1:6">
      <c r="A8" s="736" t="s">
        <v>6</v>
      </c>
      <c r="B8" s="339" t="s">
        <v>193</v>
      </c>
      <c r="C8" s="736" t="s">
        <v>194</v>
      </c>
      <c r="D8" s="737" t="s">
        <v>195</v>
      </c>
      <c r="E8" s="737" t="s">
        <v>196</v>
      </c>
      <c r="F8" s="339" t="s">
        <v>197</v>
      </c>
    </row>
    <row r="9" s="251" customFormat="1" ht="23.1" customHeight="1" spans="1:6">
      <c r="A9" s="279" t="s">
        <v>198</v>
      </c>
      <c r="B9" s="738">
        <v>41217717</v>
      </c>
      <c r="C9" s="739" t="s">
        <v>12</v>
      </c>
      <c r="D9" s="740">
        <f>E9+F9</f>
        <v>5494421</v>
      </c>
      <c r="E9" s="741">
        <v>5494421</v>
      </c>
      <c r="F9" s="258"/>
    </row>
    <row r="10" s="251" customFormat="1" ht="23.1" customHeight="1" spans="1:6">
      <c r="A10" s="279" t="s">
        <v>199</v>
      </c>
      <c r="B10" s="738">
        <f>B9-B11</f>
        <v>39417717</v>
      </c>
      <c r="C10" s="739" t="s">
        <v>16</v>
      </c>
      <c r="D10" s="740">
        <f t="shared" ref="D10:D29" si="0">E10+F10</f>
        <v>0</v>
      </c>
      <c r="E10" s="742"/>
      <c r="F10" s="258"/>
    </row>
    <row r="11" s="251" customFormat="1" ht="23.1" customHeight="1" spans="1:6">
      <c r="A11" s="279" t="s">
        <v>200</v>
      </c>
      <c r="B11" s="738">
        <v>1800000</v>
      </c>
      <c r="C11" s="739" t="s">
        <v>20</v>
      </c>
      <c r="D11" s="740">
        <f t="shared" si="0"/>
        <v>0</v>
      </c>
      <c r="E11" s="742"/>
      <c r="F11" s="258"/>
    </row>
    <row r="12" s="251" customFormat="1" ht="23.1" customHeight="1" spans="1:6">
      <c r="A12" s="279" t="s">
        <v>201</v>
      </c>
      <c r="B12" s="738"/>
      <c r="C12" s="739" t="s">
        <v>24</v>
      </c>
      <c r="D12" s="740">
        <f t="shared" si="0"/>
        <v>0</v>
      </c>
      <c r="E12" s="742"/>
      <c r="F12" s="258"/>
    </row>
    <row r="13" s="251" customFormat="1" ht="23.1" customHeight="1" spans="1:6">
      <c r="A13" s="279" t="s">
        <v>202</v>
      </c>
      <c r="B13" s="738"/>
      <c r="C13" s="739" t="s">
        <v>28</v>
      </c>
      <c r="D13" s="740">
        <f t="shared" si="0"/>
        <v>0</v>
      </c>
      <c r="E13" s="742"/>
      <c r="F13" s="258"/>
    </row>
    <row r="14" s="251" customFormat="1" ht="23.1" customHeight="1" spans="1:6">
      <c r="A14" s="279" t="s">
        <v>203</v>
      </c>
      <c r="B14" s="738"/>
      <c r="C14" s="739" t="s">
        <v>31</v>
      </c>
      <c r="D14" s="740">
        <f t="shared" si="0"/>
        <v>0</v>
      </c>
      <c r="E14" s="742"/>
      <c r="F14" s="258"/>
    </row>
    <row r="15" s="251" customFormat="1" ht="23.1" customHeight="1" spans="1:6">
      <c r="A15" s="279"/>
      <c r="B15" s="738"/>
      <c r="C15" s="739" t="s">
        <v>35</v>
      </c>
      <c r="D15" s="740">
        <f t="shared" si="0"/>
        <v>0</v>
      </c>
      <c r="E15" s="742"/>
      <c r="F15" s="258"/>
    </row>
    <row r="16" s="251" customFormat="1" ht="23.1" customHeight="1" spans="1:6">
      <c r="A16" s="279"/>
      <c r="B16" s="738"/>
      <c r="C16" s="739" t="s">
        <v>38</v>
      </c>
      <c r="D16" s="740">
        <f t="shared" si="0"/>
        <v>3978293</v>
      </c>
      <c r="E16" s="340">
        <v>3978293</v>
      </c>
      <c r="F16" s="258"/>
    </row>
    <row r="17" s="251" customFormat="1" ht="23.1" customHeight="1" spans="1:6">
      <c r="A17" s="279"/>
      <c r="B17" s="738"/>
      <c r="C17" s="739" t="s">
        <v>204</v>
      </c>
      <c r="D17" s="740">
        <f t="shared" si="0"/>
        <v>1114319.1</v>
      </c>
      <c r="E17" s="340">
        <v>1114319.1</v>
      </c>
      <c r="F17" s="258"/>
    </row>
    <row r="18" s="251" customFormat="1" ht="23.1" customHeight="1" spans="1:6">
      <c r="A18" s="279"/>
      <c r="B18" s="738"/>
      <c r="C18" s="739" t="s">
        <v>205</v>
      </c>
      <c r="D18" s="740">
        <f t="shared" si="0"/>
        <v>0</v>
      </c>
      <c r="E18" s="742"/>
      <c r="F18" s="258"/>
    </row>
    <row r="19" s="251" customFormat="1" ht="23.1" customHeight="1" spans="1:6">
      <c r="A19" s="279"/>
      <c r="B19" s="738"/>
      <c r="C19" s="739" t="s">
        <v>206</v>
      </c>
      <c r="D19" s="740">
        <f t="shared" si="0"/>
        <v>8056439</v>
      </c>
      <c r="E19" s="272">
        <v>8056439</v>
      </c>
      <c r="F19" s="258"/>
    </row>
    <row r="20" s="251" customFormat="1" ht="23.1" customHeight="1" spans="1:6">
      <c r="A20" s="279"/>
      <c r="B20" s="738"/>
      <c r="C20" s="739" t="s">
        <v>207</v>
      </c>
      <c r="D20" s="740">
        <f t="shared" si="0"/>
        <v>0</v>
      </c>
      <c r="E20" s="742"/>
      <c r="F20" s="258"/>
    </row>
    <row r="21" s="251" customFormat="1" ht="23.1" customHeight="1" spans="1:6">
      <c r="A21" s="371"/>
      <c r="B21" s="738"/>
      <c r="C21" s="739" t="s">
        <v>208</v>
      </c>
      <c r="D21" s="740">
        <f t="shared" si="0"/>
        <v>20791334</v>
      </c>
      <c r="E21" s="340">
        <v>20791334</v>
      </c>
      <c r="F21" s="258"/>
    </row>
    <row r="22" s="251" customFormat="1" ht="23.1" customHeight="1" spans="1:6">
      <c r="A22" s="371"/>
      <c r="B22" s="738"/>
      <c r="C22" s="743" t="s">
        <v>209</v>
      </c>
      <c r="D22" s="740">
        <f t="shared" si="0"/>
        <v>0</v>
      </c>
      <c r="E22" s="742"/>
      <c r="F22" s="258"/>
    </row>
    <row r="23" s="251" customFormat="1" ht="23.1" customHeight="1" spans="1:6">
      <c r="A23" s="371"/>
      <c r="B23" s="738"/>
      <c r="C23" s="743" t="s">
        <v>210</v>
      </c>
      <c r="D23" s="740">
        <f t="shared" si="0"/>
        <v>0</v>
      </c>
      <c r="E23" s="742"/>
      <c r="F23" s="258"/>
    </row>
    <row r="24" s="251" customFormat="1" ht="23.1" customHeight="1" spans="1:6">
      <c r="A24" s="371"/>
      <c r="B24" s="738"/>
      <c r="C24" s="743" t="s">
        <v>211</v>
      </c>
      <c r="D24" s="740">
        <f t="shared" si="0"/>
        <v>0</v>
      </c>
      <c r="E24" s="742"/>
      <c r="F24" s="258"/>
    </row>
    <row r="25" s="251" customFormat="1" ht="23.1" customHeight="1" spans="1:6">
      <c r="A25" s="371"/>
      <c r="B25" s="738"/>
      <c r="C25" s="743" t="s">
        <v>212</v>
      </c>
      <c r="D25" s="740">
        <f t="shared" si="0"/>
        <v>0</v>
      </c>
      <c r="E25" s="742"/>
      <c r="F25" s="258"/>
    </row>
    <row r="26" s="251" customFormat="1" ht="23.1" customHeight="1" spans="1:6">
      <c r="A26" s="371"/>
      <c r="B26" s="738"/>
      <c r="C26" s="743" t="s">
        <v>213</v>
      </c>
      <c r="D26" s="740">
        <f t="shared" si="0"/>
        <v>0</v>
      </c>
      <c r="E26" s="742"/>
      <c r="F26" s="258"/>
    </row>
    <row r="27" s="251" customFormat="1" ht="23.1" customHeight="1" spans="1:6">
      <c r="A27" s="371"/>
      <c r="B27" s="738"/>
      <c r="C27" s="743" t="s">
        <v>214</v>
      </c>
      <c r="D27" s="740">
        <f t="shared" si="0"/>
        <v>1782911</v>
      </c>
      <c r="E27" s="340">
        <v>1782911</v>
      </c>
      <c r="F27" s="258"/>
    </row>
    <row r="28" s="251" customFormat="1" ht="23.1" customHeight="1" spans="1:6">
      <c r="A28" s="279"/>
      <c r="B28" s="738"/>
      <c r="C28" s="743" t="s">
        <v>215</v>
      </c>
      <c r="D28" s="740">
        <f t="shared" si="0"/>
        <v>0</v>
      </c>
      <c r="E28" s="742"/>
      <c r="F28" s="258"/>
    </row>
    <row r="29" s="251" customFormat="1" ht="23.1" customHeight="1" spans="1:6">
      <c r="A29" s="339" t="s">
        <v>78</v>
      </c>
      <c r="B29" s="738">
        <v>41217717</v>
      </c>
      <c r="C29" s="737" t="s">
        <v>90</v>
      </c>
      <c r="D29" s="740">
        <f t="shared" si="0"/>
        <v>41217717.1</v>
      </c>
      <c r="E29" s="740">
        <f>SUM(E9:E28)</f>
        <v>41217717.1</v>
      </c>
      <c r="F29" s="272"/>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0"/>
  <sheetViews>
    <sheetView showGridLines="0" showZeros="0" topLeftCell="A81" workbookViewId="0">
      <selection activeCell="C102" sqref="C102"/>
    </sheetView>
  </sheetViews>
  <sheetFormatPr defaultColWidth="9.16666666666667" defaultRowHeight="11.25"/>
  <cols>
    <col min="1" max="1" width="26.3333333333333" customWidth="1"/>
    <col min="2" max="2" width="17.3333333333333" style="252" customWidth="1"/>
    <col min="3" max="3" width="60" customWidth="1"/>
    <col min="4" max="4" width="16.8333333333333" style="622" customWidth="1"/>
    <col min="5" max="5" width="17.1666666666667" style="622" customWidth="1"/>
    <col min="6" max="6" width="15.6666666666667" style="622" customWidth="1"/>
    <col min="7" max="7" width="14.8333333333333" style="622" customWidth="1"/>
    <col min="8" max="8" width="12.6666666666667" style="622" customWidth="1"/>
    <col min="9" max="9" width="17" style="622" customWidth="1"/>
    <col min="10" max="10" width="15.8333333333333" style="622" customWidth="1"/>
    <col min="11" max="11" width="15.3333333333333" style="622" customWidth="1"/>
    <col min="12" max="12" width="12.3333333333333" style="622" customWidth="1"/>
    <col min="13" max="13" width="10.3333333333333" style="622" customWidth="1"/>
    <col min="14" max="14" width="12.1666666666667" style="622" customWidth="1"/>
    <col min="15" max="15" width="10.3333333333333" style="622" customWidth="1"/>
    <col min="16" max="16" width="11.8333333333333" style="622" customWidth="1"/>
    <col min="17" max="17" width="12.1666666666667" style="622" customWidth="1"/>
    <col min="18" max="18" width="14.3333333333333" style="622" customWidth="1"/>
    <col min="19" max="20" width="10.3333333333333" style="622" customWidth="1"/>
    <col min="21" max="21" width="11.6666666666667" style="622" customWidth="1"/>
    <col min="22" max="22" width="10.3333333333333" style="622" customWidth="1"/>
    <col min="23" max="24" width="6.83333333333333" customWidth="1"/>
  </cols>
  <sheetData>
    <row r="1" ht="24.75" customHeight="1" spans="1:24">
      <c r="A1" s="512"/>
      <c r="B1" s="676"/>
      <c r="C1" s="512"/>
      <c r="D1" s="639"/>
      <c r="E1" s="639"/>
      <c r="F1" s="639"/>
      <c r="G1" s="639"/>
      <c r="H1" s="639"/>
      <c r="I1" s="639"/>
      <c r="J1" s="639"/>
      <c r="K1" s="639"/>
      <c r="L1" s="639"/>
      <c r="M1" s="639"/>
      <c r="N1" s="639"/>
      <c r="O1" s="639"/>
      <c r="P1" s="639"/>
      <c r="Q1" s="704"/>
      <c r="R1" s="704"/>
      <c r="S1" s="637"/>
      <c r="T1" s="637"/>
      <c r="U1" s="705"/>
      <c r="V1" s="623" t="s">
        <v>216</v>
      </c>
      <c r="W1" s="510"/>
      <c r="X1" s="510"/>
    </row>
    <row r="2" ht="24.75" customHeight="1" spans="1:24">
      <c r="A2" s="513" t="s">
        <v>217</v>
      </c>
      <c r="B2" s="596"/>
      <c r="C2" s="513"/>
      <c r="D2" s="624"/>
      <c r="E2" s="624"/>
      <c r="F2" s="624"/>
      <c r="G2" s="624"/>
      <c r="H2" s="624"/>
      <c r="I2" s="624"/>
      <c r="J2" s="624"/>
      <c r="K2" s="624"/>
      <c r="L2" s="624"/>
      <c r="M2" s="624"/>
      <c r="N2" s="624"/>
      <c r="O2" s="624"/>
      <c r="P2" s="624"/>
      <c r="Q2" s="624"/>
      <c r="R2" s="624"/>
      <c r="S2" s="624"/>
      <c r="T2" s="624"/>
      <c r="U2" s="624"/>
      <c r="V2" s="624"/>
      <c r="W2" s="510"/>
      <c r="X2" s="510"/>
    </row>
    <row r="3" s="212" customFormat="1" ht="24.75" customHeight="1" spans="1:24">
      <c r="A3" s="514"/>
      <c r="B3" s="676"/>
      <c r="C3" s="512"/>
      <c r="D3" s="639"/>
      <c r="E3" s="639"/>
      <c r="F3" s="639"/>
      <c r="G3" s="639"/>
      <c r="H3" s="639"/>
      <c r="I3" s="639"/>
      <c r="J3" s="639"/>
      <c r="K3" s="639"/>
      <c r="L3" s="639"/>
      <c r="M3" s="639"/>
      <c r="N3" s="639"/>
      <c r="O3" s="639"/>
      <c r="P3" s="639"/>
      <c r="Q3" s="638"/>
      <c r="R3" s="638"/>
      <c r="S3" s="638"/>
      <c r="T3" s="638"/>
      <c r="U3" s="638"/>
      <c r="V3" s="706" t="s">
        <v>87</v>
      </c>
      <c r="W3" s="524"/>
      <c r="X3" s="524"/>
    </row>
    <row r="4" s="212" customFormat="1" ht="24.75" customHeight="1" spans="1:24">
      <c r="A4" s="499" t="s">
        <v>113</v>
      </c>
      <c r="B4" s="695" t="s">
        <v>88</v>
      </c>
      <c r="C4" s="240" t="s">
        <v>114</v>
      </c>
      <c r="D4" s="626" t="s">
        <v>90</v>
      </c>
      <c r="E4" s="626" t="s">
        <v>218</v>
      </c>
      <c r="F4" s="626"/>
      <c r="G4" s="626"/>
      <c r="H4" s="626"/>
      <c r="I4" s="627" t="s">
        <v>219</v>
      </c>
      <c r="J4" s="627"/>
      <c r="K4" s="627"/>
      <c r="L4" s="627"/>
      <c r="M4" s="627"/>
      <c r="N4" s="627"/>
      <c r="O4" s="627"/>
      <c r="P4" s="627"/>
      <c r="Q4" s="627"/>
      <c r="R4" s="627"/>
      <c r="S4" s="707" t="s">
        <v>220</v>
      </c>
      <c r="T4" s="627" t="s">
        <v>221</v>
      </c>
      <c r="U4" s="708" t="s">
        <v>222</v>
      </c>
      <c r="V4" s="627" t="s">
        <v>223</v>
      </c>
      <c r="W4" s="524"/>
      <c r="X4" s="524"/>
    </row>
    <row r="5" s="212" customFormat="1" ht="24.75" customHeight="1" spans="1:24">
      <c r="A5" s="499"/>
      <c r="B5" s="695"/>
      <c r="C5" s="240"/>
      <c r="D5" s="627"/>
      <c r="E5" s="664" t="s">
        <v>195</v>
      </c>
      <c r="F5" s="696" t="s">
        <v>224</v>
      </c>
      <c r="G5" s="696" t="s">
        <v>225</v>
      </c>
      <c r="H5" s="696" t="s">
        <v>226</v>
      </c>
      <c r="I5" s="696" t="s">
        <v>195</v>
      </c>
      <c r="J5" s="696" t="s">
        <v>227</v>
      </c>
      <c r="K5" s="696" t="s">
        <v>228</v>
      </c>
      <c r="L5" s="696" t="s">
        <v>229</v>
      </c>
      <c r="M5" s="699" t="s">
        <v>230</v>
      </c>
      <c r="N5" s="696" t="s">
        <v>231</v>
      </c>
      <c r="O5" s="696" t="s">
        <v>232</v>
      </c>
      <c r="P5" s="696" t="s">
        <v>233</v>
      </c>
      <c r="Q5" s="696" t="s">
        <v>234</v>
      </c>
      <c r="R5" s="653" t="s">
        <v>235</v>
      </c>
      <c r="S5" s="626"/>
      <c r="T5" s="627"/>
      <c r="U5" s="708"/>
      <c r="V5" s="627"/>
      <c r="W5" s="524"/>
      <c r="X5" s="524"/>
    </row>
    <row r="6" s="212" customFormat="1" ht="30.75" customHeight="1" spans="1:24">
      <c r="A6" s="499"/>
      <c r="B6" s="695"/>
      <c r="C6" s="240"/>
      <c r="D6" s="627"/>
      <c r="E6" s="697"/>
      <c r="F6" s="627"/>
      <c r="G6" s="627"/>
      <c r="H6" s="627"/>
      <c r="I6" s="627"/>
      <c r="J6" s="627"/>
      <c r="K6" s="627"/>
      <c r="L6" s="627"/>
      <c r="M6" s="696"/>
      <c r="N6" s="627"/>
      <c r="O6" s="627"/>
      <c r="P6" s="627"/>
      <c r="Q6" s="627"/>
      <c r="R6" s="626"/>
      <c r="S6" s="626"/>
      <c r="T6" s="627"/>
      <c r="U6" s="708"/>
      <c r="V6" s="627"/>
      <c r="W6" s="524"/>
      <c r="X6" s="524"/>
    </row>
    <row r="7" s="251" customFormat="1" ht="26.1" customHeight="1" spans="1:24">
      <c r="A7" s="257"/>
      <c r="B7" s="226">
        <v>405</v>
      </c>
      <c r="C7" s="229" t="s">
        <v>118</v>
      </c>
      <c r="D7" s="678">
        <f>E7+I7</f>
        <v>41217717</v>
      </c>
      <c r="E7" s="678">
        <f>F7+G7+H7</f>
        <v>28167717</v>
      </c>
      <c r="F7" s="678">
        <f>F8+F25+F41+F58+F74+F94</f>
        <v>22931462</v>
      </c>
      <c r="G7" s="678">
        <f>G8+G25+G41+G58+G74+G94</f>
        <v>5203135</v>
      </c>
      <c r="H7" s="678">
        <f>H8+H41</f>
        <v>33120</v>
      </c>
      <c r="I7" s="678">
        <f>J7+K7</f>
        <v>13050000</v>
      </c>
      <c r="J7" s="678">
        <f>J8+J41+J58+J74+J94</f>
        <v>12950000</v>
      </c>
      <c r="K7" s="678">
        <f t="shared" ref="K7:V7" si="0">SUM(K8+K25+K41+K61+K77+K97)</f>
        <v>100000</v>
      </c>
      <c r="L7" s="678">
        <f t="shared" si="0"/>
        <v>0</v>
      </c>
      <c r="M7" s="678">
        <f t="shared" si="0"/>
        <v>0</v>
      </c>
      <c r="N7" s="678">
        <f t="shared" si="0"/>
        <v>0</v>
      </c>
      <c r="O7" s="678">
        <f t="shared" si="0"/>
        <v>0</v>
      </c>
      <c r="P7" s="678">
        <f t="shared" si="0"/>
        <v>0</v>
      </c>
      <c r="Q7" s="678">
        <f t="shared" si="0"/>
        <v>0</v>
      </c>
      <c r="R7" s="678">
        <f t="shared" si="0"/>
        <v>0</v>
      </c>
      <c r="S7" s="678">
        <f t="shared" si="0"/>
        <v>0</v>
      </c>
      <c r="T7" s="678">
        <f t="shared" si="0"/>
        <v>0</v>
      </c>
      <c r="U7" s="678">
        <f t="shared" si="0"/>
        <v>0</v>
      </c>
      <c r="V7" s="678">
        <f t="shared" si="0"/>
        <v>0</v>
      </c>
      <c r="W7" s="527"/>
      <c r="X7" s="527"/>
    </row>
    <row r="8" s="212" customFormat="1" ht="26.1" customHeight="1" spans="1:24">
      <c r="A8" s="257"/>
      <c r="B8" s="226" t="s">
        <v>119</v>
      </c>
      <c r="C8" s="229" t="s">
        <v>120</v>
      </c>
      <c r="D8" s="678">
        <f t="shared" ref="D8:I8" si="1">SUM(D9+D15+D18+D22)</f>
        <v>10720472</v>
      </c>
      <c r="E8" s="678">
        <f t="shared" si="1"/>
        <v>4570472</v>
      </c>
      <c r="F8" s="678">
        <f t="shared" si="1"/>
        <v>3861305</v>
      </c>
      <c r="G8" s="678">
        <f t="shared" si="1"/>
        <v>684327</v>
      </c>
      <c r="H8" s="678">
        <f t="shared" si="1"/>
        <v>24840</v>
      </c>
      <c r="I8" s="678">
        <f t="shared" si="1"/>
        <v>6150000</v>
      </c>
      <c r="J8" s="678">
        <f>I8-P8</f>
        <v>6150000</v>
      </c>
      <c r="K8" s="642"/>
      <c r="L8" s="642"/>
      <c r="M8" s="642"/>
      <c r="N8" s="642"/>
      <c r="O8" s="642"/>
      <c r="P8" s="642"/>
      <c r="Q8" s="642"/>
      <c r="R8" s="642"/>
      <c r="S8" s="642"/>
      <c r="T8" s="642"/>
      <c r="U8" s="642"/>
      <c r="V8" s="642"/>
      <c r="W8" s="524"/>
      <c r="X8" s="524"/>
    </row>
    <row r="9" s="212" customFormat="1" ht="26.1" customHeight="1" spans="1:24">
      <c r="A9" s="260">
        <v>208</v>
      </c>
      <c r="B9" s="231" t="s">
        <v>119</v>
      </c>
      <c r="C9" s="261" t="s">
        <v>121</v>
      </c>
      <c r="D9" s="642">
        <f t="shared" ref="D9:F9" si="2">SUM(D10+D13)</f>
        <v>625854</v>
      </c>
      <c r="E9" s="642">
        <f t="shared" si="2"/>
        <v>625854</v>
      </c>
      <c r="F9" s="642">
        <f t="shared" si="2"/>
        <v>625854</v>
      </c>
      <c r="G9" s="642"/>
      <c r="H9" s="642"/>
      <c r="I9" s="642"/>
      <c r="J9" s="642"/>
      <c r="K9" s="642"/>
      <c r="L9" s="642"/>
      <c r="M9" s="642"/>
      <c r="N9" s="642"/>
      <c r="O9" s="642"/>
      <c r="P9" s="642"/>
      <c r="Q9" s="642"/>
      <c r="R9" s="642"/>
      <c r="S9" s="642"/>
      <c r="T9" s="642"/>
      <c r="U9" s="642"/>
      <c r="V9" s="642"/>
      <c r="W9" s="524"/>
      <c r="X9" s="524"/>
    </row>
    <row r="10" s="212" customFormat="1" ht="26.1" customHeight="1" spans="1:24">
      <c r="A10" s="263" t="s">
        <v>122</v>
      </c>
      <c r="B10" s="231" t="s">
        <v>119</v>
      </c>
      <c r="C10" s="264" t="s">
        <v>123</v>
      </c>
      <c r="D10" s="642">
        <f t="shared" ref="D10:F10" si="3">SUM(D11+D12)</f>
        <v>600820</v>
      </c>
      <c r="E10" s="642">
        <f t="shared" si="3"/>
        <v>600820</v>
      </c>
      <c r="F10" s="642">
        <f t="shared" si="3"/>
        <v>600820</v>
      </c>
      <c r="G10" s="642"/>
      <c r="H10" s="642"/>
      <c r="I10" s="642"/>
      <c r="J10" s="642"/>
      <c r="K10" s="642"/>
      <c r="L10" s="642"/>
      <c r="M10" s="642"/>
      <c r="N10" s="642"/>
      <c r="O10" s="642"/>
      <c r="P10" s="642"/>
      <c r="Q10" s="642"/>
      <c r="R10" s="642"/>
      <c r="S10" s="642"/>
      <c r="T10" s="642"/>
      <c r="U10" s="642"/>
      <c r="V10" s="642"/>
      <c r="W10" s="524"/>
      <c r="X10" s="524"/>
    </row>
    <row r="11" s="212" customFormat="1" ht="26.1" customHeight="1" spans="1:24">
      <c r="A11" s="265" t="s">
        <v>124</v>
      </c>
      <c r="B11" s="231" t="s">
        <v>119</v>
      </c>
      <c r="C11" s="266" t="s">
        <v>125</v>
      </c>
      <c r="D11" s="432">
        <v>400547</v>
      </c>
      <c r="E11" s="432">
        <v>400547</v>
      </c>
      <c r="F11" s="432">
        <v>400547</v>
      </c>
      <c r="G11" s="642"/>
      <c r="H11" s="642"/>
      <c r="I11" s="642"/>
      <c r="J11" s="642"/>
      <c r="K11" s="642"/>
      <c r="L11" s="642"/>
      <c r="M11" s="642"/>
      <c r="N11" s="642"/>
      <c r="O11" s="642"/>
      <c r="P11" s="642"/>
      <c r="Q11" s="642"/>
      <c r="R11" s="642"/>
      <c r="S11" s="642"/>
      <c r="T11" s="642"/>
      <c r="U11" s="642"/>
      <c r="V11" s="642"/>
      <c r="W11" s="524"/>
      <c r="X11" s="524"/>
    </row>
    <row r="12" s="212" customFormat="1" ht="26.1" customHeight="1" spans="1:24">
      <c r="A12" s="268" t="s">
        <v>126</v>
      </c>
      <c r="B12" s="231" t="s">
        <v>119</v>
      </c>
      <c r="C12" s="266" t="s">
        <v>127</v>
      </c>
      <c r="D12" s="432">
        <v>200273</v>
      </c>
      <c r="E12" s="432">
        <v>200273</v>
      </c>
      <c r="F12" s="432">
        <v>200273</v>
      </c>
      <c r="G12" s="642"/>
      <c r="H12" s="642"/>
      <c r="I12" s="642"/>
      <c r="J12" s="642"/>
      <c r="K12" s="642"/>
      <c r="L12" s="642"/>
      <c r="M12" s="642"/>
      <c r="N12" s="642"/>
      <c r="O12" s="642"/>
      <c r="P12" s="642"/>
      <c r="Q12" s="642"/>
      <c r="R12" s="642"/>
      <c r="S12" s="642"/>
      <c r="T12" s="642"/>
      <c r="U12" s="642"/>
      <c r="V12" s="642"/>
      <c r="W12" s="524"/>
      <c r="X12" s="524"/>
    </row>
    <row r="13" s="212" customFormat="1" ht="26.1" customHeight="1" spans="1:22">
      <c r="A13" s="268" t="s">
        <v>128</v>
      </c>
      <c r="B13" s="231" t="s">
        <v>119</v>
      </c>
      <c r="C13" s="266" t="s">
        <v>129</v>
      </c>
      <c r="D13" s="432">
        <v>25034</v>
      </c>
      <c r="E13" s="432">
        <v>25034</v>
      </c>
      <c r="F13" s="432">
        <v>25034</v>
      </c>
      <c r="G13" s="642"/>
      <c r="H13" s="642"/>
      <c r="I13" s="642"/>
      <c r="J13" s="642"/>
      <c r="K13" s="700"/>
      <c r="L13" s="700"/>
      <c r="M13" s="700"/>
      <c r="N13" s="700"/>
      <c r="O13" s="700"/>
      <c r="P13" s="700"/>
      <c r="Q13" s="700"/>
      <c r="R13" s="700"/>
      <c r="S13" s="700"/>
      <c r="T13" s="700"/>
      <c r="U13" s="700"/>
      <c r="V13" s="700"/>
    </row>
    <row r="14" s="212" customFormat="1" ht="26.1" customHeight="1" spans="1:22">
      <c r="A14" s="265" t="s">
        <v>130</v>
      </c>
      <c r="B14" s="231" t="s">
        <v>119</v>
      </c>
      <c r="C14" s="266" t="s">
        <v>131</v>
      </c>
      <c r="D14" s="432">
        <v>25034</v>
      </c>
      <c r="E14" s="432">
        <v>25034</v>
      </c>
      <c r="F14" s="432">
        <v>25034</v>
      </c>
      <c r="G14" s="642"/>
      <c r="H14" s="642"/>
      <c r="I14" s="642"/>
      <c r="J14" s="642"/>
      <c r="K14" s="700"/>
      <c r="L14" s="700"/>
      <c r="M14" s="700"/>
      <c r="N14" s="700"/>
      <c r="O14" s="700"/>
      <c r="P14" s="700"/>
      <c r="Q14" s="700"/>
      <c r="R14" s="700"/>
      <c r="S14" s="700"/>
      <c r="T14" s="700"/>
      <c r="U14" s="700"/>
      <c r="V14" s="700"/>
    </row>
    <row r="15" s="212" customFormat="1" ht="26.1" customHeight="1" spans="1:22">
      <c r="A15" s="265">
        <v>210</v>
      </c>
      <c r="B15" s="231" t="s">
        <v>119</v>
      </c>
      <c r="C15" s="266" t="s">
        <v>132</v>
      </c>
      <c r="D15" s="432">
        <v>187756</v>
      </c>
      <c r="E15" s="432">
        <v>187756</v>
      </c>
      <c r="F15" s="432">
        <v>187756</v>
      </c>
      <c r="G15" s="642"/>
      <c r="H15" s="642"/>
      <c r="I15" s="642"/>
      <c r="J15" s="642"/>
      <c r="K15" s="700"/>
      <c r="L15" s="700"/>
      <c r="M15" s="700"/>
      <c r="N15" s="700"/>
      <c r="O15" s="700"/>
      <c r="P15" s="700"/>
      <c r="Q15" s="700"/>
      <c r="R15" s="700"/>
      <c r="S15" s="700"/>
      <c r="T15" s="700"/>
      <c r="U15" s="700"/>
      <c r="V15" s="700"/>
    </row>
    <row r="16" s="212" customFormat="1" ht="26.1" customHeight="1" spans="1:22">
      <c r="A16" s="268" t="s">
        <v>133</v>
      </c>
      <c r="B16" s="231" t="s">
        <v>119</v>
      </c>
      <c r="C16" s="266" t="s">
        <v>134</v>
      </c>
      <c r="D16" s="432">
        <v>187756</v>
      </c>
      <c r="E16" s="432">
        <v>187756</v>
      </c>
      <c r="F16" s="432">
        <v>187756</v>
      </c>
      <c r="G16" s="642"/>
      <c r="H16" s="642"/>
      <c r="I16" s="642"/>
      <c r="J16" s="642"/>
      <c r="K16" s="700"/>
      <c r="L16" s="700"/>
      <c r="M16" s="700"/>
      <c r="N16" s="700"/>
      <c r="O16" s="700"/>
      <c r="P16" s="700"/>
      <c r="Q16" s="700"/>
      <c r="R16" s="700"/>
      <c r="S16" s="700"/>
      <c r="T16" s="700"/>
      <c r="U16" s="700"/>
      <c r="V16" s="700"/>
    </row>
    <row r="17" s="212" customFormat="1" ht="26.1" customHeight="1" spans="1:22">
      <c r="A17" s="265" t="s">
        <v>135</v>
      </c>
      <c r="B17" s="231" t="s">
        <v>119</v>
      </c>
      <c r="C17" s="266" t="s">
        <v>136</v>
      </c>
      <c r="D17" s="432">
        <v>187756</v>
      </c>
      <c r="E17" s="432">
        <v>187756</v>
      </c>
      <c r="F17" s="432">
        <v>187756</v>
      </c>
      <c r="G17" s="642"/>
      <c r="H17" s="642"/>
      <c r="I17" s="642"/>
      <c r="J17" s="642"/>
      <c r="K17" s="700"/>
      <c r="L17" s="700"/>
      <c r="M17" s="700"/>
      <c r="N17" s="700"/>
      <c r="O17" s="700"/>
      <c r="P17" s="700"/>
      <c r="Q17" s="700"/>
      <c r="R17" s="700"/>
      <c r="S17" s="700"/>
      <c r="T17" s="700"/>
      <c r="U17" s="700"/>
      <c r="V17" s="700"/>
    </row>
    <row r="18" s="212" customFormat="1" ht="26.1" customHeight="1" spans="1:22">
      <c r="A18" s="265">
        <v>214</v>
      </c>
      <c r="B18" s="231" t="s">
        <v>119</v>
      </c>
      <c r="C18" s="266" t="s">
        <v>137</v>
      </c>
      <c r="D18" s="642">
        <v>9606452</v>
      </c>
      <c r="E18" s="642">
        <v>3456452</v>
      </c>
      <c r="F18" s="642">
        <v>2747285</v>
      </c>
      <c r="G18" s="642">
        <v>684327</v>
      </c>
      <c r="H18" s="642">
        <v>24840</v>
      </c>
      <c r="I18" s="642">
        <v>6150000</v>
      </c>
      <c r="J18" s="642">
        <v>6150000</v>
      </c>
      <c r="K18" s="700"/>
      <c r="L18" s="700"/>
      <c r="M18" s="700"/>
      <c r="N18" s="700"/>
      <c r="O18" s="700"/>
      <c r="P18" s="700"/>
      <c r="Q18" s="700"/>
      <c r="R18" s="700"/>
      <c r="S18" s="700"/>
      <c r="T18" s="700"/>
      <c r="U18" s="700"/>
      <c r="V18" s="700"/>
    </row>
    <row r="19" s="212" customFormat="1" ht="26.1" customHeight="1" spans="1:22">
      <c r="A19" s="268" t="s">
        <v>138</v>
      </c>
      <c r="B19" s="231" t="s">
        <v>119</v>
      </c>
      <c r="C19" s="266" t="s">
        <v>139</v>
      </c>
      <c r="D19" s="642">
        <f t="shared" ref="D19:J19" si="4">SUM(D20:D21)</f>
        <v>9606452</v>
      </c>
      <c r="E19" s="642">
        <f t="shared" si="4"/>
        <v>3456452</v>
      </c>
      <c r="F19" s="642">
        <f t="shared" si="4"/>
        <v>2747285</v>
      </c>
      <c r="G19" s="642">
        <f t="shared" si="4"/>
        <v>684327</v>
      </c>
      <c r="H19" s="642">
        <f t="shared" si="4"/>
        <v>24840</v>
      </c>
      <c r="I19" s="642">
        <f t="shared" si="4"/>
        <v>6150000</v>
      </c>
      <c r="J19" s="642">
        <f t="shared" si="4"/>
        <v>6150000</v>
      </c>
      <c r="K19" s="700"/>
      <c r="L19" s="700"/>
      <c r="M19" s="700"/>
      <c r="N19" s="700"/>
      <c r="O19" s="700"/>
      <c r="P19" s="700"/>
      <c r="Q19" s="700"/>
      <c r="R19" s="700"/>
      <c r="S19" s="700"/>
      <c r="T19" s="700"/>
      <c r="U19" s="700"/>
      <c r="V19" s="700"/>
    </row>
    <row r="20" s="212" customFormat="1" ht="26.1" customHeight="1" spans="1:22">
      <c r="A20" s="265" t="s">
        <v>140</v>
      </c>
      <c r="B20" s="231" t="s">
        <v>119</v>
      </c>
      <c r="C20" s="266" t="s">
        <v>141</v>
      </c>
      <c r="D20" s="642">
        <f>SUM(E20+I20)</f>
        <v>4606452</v>
      </c>
      <c r="E20" s="642">
        <f>SUM(F20:H20)</f>
        <v>3456452</v>
      </c>
      <c r="F20" s="642">
        <v>2747285</v>
      </c>
      <c r="G20" s="642">
        <v>684327</v>
      </c>
      <c r="H20" s="642">
        <v>24840</v>
      </c>
      <c r="I20" s="432">
        <v>1150000</v>
      </c>
      <c r="J20" s="432">
        <v>1150000</v>
      </c>
      <c r="K20" s="700"/>
      <c r="L20" s="700"/>
      <c r="M20" s="700"/>
      <c r="N20" s="700"/>
      <c r="O20" s="700"/>
      <c r="P20" s="700"/>
      <c r="Q20" s="700"/>
      <c r="R20" s="700"/>
      <c r="S20" s="700"/>
      <c r="T20" s="700"/>
      <c r="U20" s="700"/>
      <c r="V20" s="700"/>
    </row>
    <row r="21" s="212" customFormat="1" ht="26.1" customHeight="1" spans="1:22">
      <c r="A21" s="265" t="s">
        <v>142</v>
      </c>
      <c r="B21" s="231" t="s">
        <v>119</v>
      </c>
      <c r="C21" s="266" t="s">
        <v>143</v>
      </c>
      <c r="D21" s="432">
        <v>5000000</v>
      </c>
      <c r="E21" s="432"/>
      <c r="F21" s="432"/>
      <c r="G21" s="432"/>
      <c r="H21" s="432"/>
      <c r="I21" s="432">
        <v>5000000</v>
      </c>
      <c r="J21" s="432">
        <v>5000000</v>
      </c>
      <c r="K21" s="700"/>
      <c r="L21" s="700"/>
      <c r="M21" s="700"/>
      <c r="N21" s="700"/>
      <c r="O21" s="700"/>
      <c r="P21" s="700"/>
      <c r="Q21" s="700"/>
      <c r="R21" s="700"/>
      <c r="S21" s="700"/>
      <c r="T21" s="700"/>
      <c r="U21" s="700"/>
      <c r="V21" s="700"/>
    </row>
    <row r="22" s="212" customFormat="1" ht="26.1" customHeight="1" spans="1:22">
      <c r="A22" s="265">
        <v>221</v>
      </c>
      <c r="B22" s="231" t="s">
        <v>119</v>
      </c>
      <c r="C22" s="266" t="s">
        <v>144</v>
      </c>
      <c r="D22" s="432">
        <v>300410</v>
      </c>
      <c r="E22" s="432">
        <v>300410</v>
      </c>
      <c r="F22" s="432">
        <v>300410</v>
      </c>
      <c r="G22" s="642"/>
      <c r="H22" s="642"/>
      <c r="I22" s="642"/>
      <c r="J22" s="642"/>
      <c r="K22" s="700"/>
      <c r="L22" s="700"/>
      <c r="M22" s="700"/>
      <c r="N22" s="700"/>
      <c r="O22" s="700"/>
      <c r="P22" s="700"/>
      <c r="Q22" s="700"/>
      <c r="R22" s="700"/>
      <c r="S22" s="700"/>
      <c r="T22" s="700"/>
      <c r="U22" s="700"/>
      <c r="V22" s="700"/>
    </row>
    <row r="23" s="212" customFormat="1" ht="26.1" customHeight="1" spans="1:22">
      <c r="A23" s="268" t="s">
        <v>145</v>
      </c>
      <c r="B23" s="231" t="s">
        <v>119</v>
      </c>
      <c r="C23" s="266" t="s">
        <v>146</v>
      </c>
      <c r="D23" s="432">
        <v>300410</v>
      </c>
      <c r="E23" s="432">
        <v>300410</v>
      </c>
      <c r="F23" s="432">
        <v>300410</v>
      </c>
      <c r="G23" s="642"/>
      <c r="H23" s="642"/>
      <c r="I23" s="642"/>
      <c r="J23" s="642"/>
      <c r="K23" s="700"/>
      <c r="L23" s="700"/>
      <c r="M23" s="700"/>
      <c r="N23" s="700"/>
      <c r="O23" s="700"/>
      <c r="P23" s="700"/>
      <c r="Q23" s="700"/>
      <c r="R23" s="700"/>
      <c r="S23" s="700"/>
      <c r="T23" s="700"/>
      <c r="U23" s="700"/>
      <c r="V23" s="700"/>
    </row>
    <row r="24" s="212" customFormat="1" ht="26.1" customHeight="1" spans="1:22">
      <c r="A24" s="265" t="s">
        <v>147</v>
      </c>
      <c r="B24" s="231" t="s">
        <v>119</v>
      </c>
      <c r="C24" s="266" t="s">
        <v>148</v>
      </c>
      <c r="D24" s="432">
        <v>300410</v>
      </c>
      <c r="E24" s="432">
        <v>300410</v>
      </c>
      <c r="F24" s="432">
        <v>300410</v>
      </c>
      <c r="G24" s="642"/>
      <c r="H24" s="642"/>
      <c r="I24" s="642"/>
      <c r="J24" s="642"/>
      <c r="K24" s="700"/>
      <c r="L24" s="700"/>
      <c r="M24" s="700"/>
      <c r="N24" s="700"/>
      <c r="O24" s="700"/>
      <c r="P24" s="700"/>
      <c r="Q24" s="700"/>
      <c r="R24" s="700"/>
      <c r="S24" s="700"/>
      <c r="T24" s="700"/>
      <c r="U24" s="700"/>
      <c r="V24" s="700"/>
    </row>
    <row r="25" s="251" customFormat="1" ht="26.1" customHeight="1" spans="1:24">
      <c r="A25" s="270"/>
      <c r="B25" s="271" t="s">
        <v>149</v>
      </c>
      <c r="C25" s="271" t="s">
        <v>106</v>
      </c>
      <c r="D25" s="364">
        <v>7515361</v>
      </c>
      <c r="E25" s="364">
        <v>7515361</v>
      </c>
      <c r="F25" s="364">
        <v>6353250</v>
      </c>
      <c r="G25" s="364">
        <v>1162111</v>
      </c>
      <c r="H25" s="364"/>
      <c r="I25" s="364"/>
      <c r="J25" s="364"/>
      <c r="K25" s="701"/>
      <c r="L25" s="701"/>
      <c r="M25" s="701"/>
      <c r="N25" s="701"/>
      <c r="O25" s="701"/>
      <c r="P25" s="701"/>
      <c r="Q25" s="701"/>
      <c r="R25" s="701"/>
      <c r="S25" s="701"/>
      <c r="T25" s="701"/>
      <c r="U25" s="701"/>
      <c r="V25" s="701"/>
      <c r="W25" s="527"/>
      <c r="X25" s="527"/>
    </row>
    <row r="26" s="212" customFormat="1" ht="26.1" customHeight="1" spans="1:24">
      <c r="A26" s="231" t="s">
        <v>150</v>
      </c>
      <c r="B26" s="274" t="s">
        <v>149</v>
      </c>
      <c r="C26" s="261" t="s">
        <v>151</v>
      </c>
      <c r="D26" s="366">
        <v>5477421</v>
      </c>
      <c r="E26" s="366">
        <v>5477421</v>
      </c>
      <c r="F26" s="366">
        <v>4315310</v>
      </c>
      <c r="G26" s="366">
        <v>1162111</v>
      </c>
      <c r="H26" s="366"/>
      <c r="I26" s="366"/>
      <c r="J26" s="366"/>
      <c r="K26" s="702"/>
      <c r="L26" s="702"/>
      <c r="M26" s="702"/>
      <c r="N26" s="702"/>
      <c r="O26" s="702"/>
      <c r="P26" s="702"/>
      <c r="Q26" s="702"/>
      <c r="R26" s="702"/>
      <c r="S26" s="702"/>
      <c r="T26" s="702"/>
      <c r="U26" s="702"/>
      <c r="V26" s="702"/>
      <c r="W26" s="524"/>
      <c r="X26" s="524"/>
    </row>
    <row r="27" s="212" customFormat="1" ht="26.1" customHeight="1" spans="1:24">
      <c r="A27" s="231" t="s">
        <v>152</v>
      </c>
      <c r="B27" s="274" t="s">
        <v>149</v>
      </c>
      <c r="C27" s="261" t="s">
        <v>153</v>
      </c>
      <c r="D27" s="366">
        <v>5477421</v>
      </c>
      <c r="E27" s="366">
        <v>5477421</v>
      </c>
      <c r="F27" s="366">
        <v>4315310</v>
      </c>
      <c r="G27" s="366">
        <v>1162111</v>
      </c>
      <c r="H27" s="366"/>
      <c r="I27" s="366"/>
      <c r="J27" s="366"/>
      <c r="K27" s="702"/>
      <c r="L27" s="702"/>
      <c r="M27" s="702"/>
      <c r="N27" s="702"/>
      <c r="O27" s="702"/>
      <c r="P27" s="702"/>
      <c r="Q27" s="702"/>
      <c r="R27" s="702"/>
      <c r="S27" s="702"/>
      <c r="T27" s="702"/>
      <c r="U27" s="702"/>
      <c r="V27" s="702"/>
      <c r="W27" s="524"/>
      <c r="X27" s="524"/>
    </row>
    <row r="28" s="212" customFormat="1" ht="26.1" customHeight="1" spans="1:24">
      <c r="A28" s="231" t="s">
        <v>154</v>
      </c>
      <c r="B28" s="274" t="s">
        <v>149</v>
      </c>
      <c r="C28" s="261" t="s">
        <v>155</v>
      </c>
      <c r="D28" s="366">
        <v>5477421</v>
      </c>
      <c r="E28" s="366">
        <v>5477421</v>
      </c>
      <c r="F28" s="366">
        <v>4315310</v>
      </c>
      <c r="G28" s="366">
        <v>1162111</v>
      </c>
      <c r="H28" s="366"/>
      <c r="I28" s="366"/>
      <c r="J28" s="366"/>
      <c r="K28" s="702"/>
      <c r="L28" s="702"/>
      <c r="M28" s="702"/>
      <c r="N28" s="702"/>
      <c r="O28" s="702"/>
      <c r="P28" s="702"/>
      <c r="Q28" s="702"/>
      <c r="R28" s="702"/>
      <c r="S28" s="702"/>
      <c r="T28" s="702"/>
      <c r="U28" s="702"/>
      <c r="V28" s="702"/>
      <c r="W28" s="524"/>
      <c r="X28" s="524"/>
    </row>
    <row r="29" s="212" customFormat="1" ht="26.1" customHeight="1" spans="1:24">
      <c r="A29" s="231" t="s">
        <v>156</v>
      </c>
      <c r="B29" s="274" t="s">
        <v>149</v>
      </c>
      <c r="C29" s="261" t="s">
        <v>121</v>
      </c>
      <c r="D29" s="366">
        <v>1240323</v>
      </c>
      <c r="E29" s="366">
        <v>1240323</v>
      </c>
      <c r="F29" s="366">
        <v>1240323</v>
      </c>
      <c r="G29" s="366"/>
      <c r="H29" s="366"/>
      <c r="I29" s="366"/>
      <c r="J29" s="366"/>
      <c r="K29" s="702"/>
      <c r="L29" s="702"/>
      <c r="M29" s="702"/>
      <c r="N29" s="702"/>
      <c r="O29" s="702"/>
      <c r="P29" s="702"/>
      <c r="Q29" s="702"/>
      <c r="R29" s="702"/>
      <c r="S29" s="702"/>
      <c r="T29" s="702"/>
      <c r="U29" s="702"/>
      <c r="V29" s="702"/>
      <c r="W29" s="524"/>
      <c r="X29" s="524"/>
    </row>
    <row r="30" s="212" customFormat="1" ht="26.1" customHeight="1" spans="1:24">
      <c r="A30" s="231" t="s">
        <v>122</v>
      </c>
      <c r="B30" s="274" t="s">
        <v>149</v>
      </c>
      <c r="C30" s="261" t="s">
        <v>157</v>
      </c>
      <c r="D30" s="366">
        <v>981683</v>
      </c>
      <c r="E30" s="366">
        <v>981683</v>
      </c>
      <c r="F30" s="366">
        <v>981683</v>
      </c>
      <c r="G30" s="366"/>
      <c r="H30" s="366"/>
      <c r="I30" s="366"/>
      <c r="J30" s="366"/>
      <c r="K30" s="702"/>
      <c r="L30" s="702"/>
      <c r="M30" s="702"/>
      <c r="N30" s="702"/>
      <c r="O30" s="702"/>
      <c r="P30" s="702"/>
      <c r="Q30" s="702"/>
      <c r="R30" s="702"/>
      <c r="S30" s="702"/>
      <c r="T30" s="702"/>
      <c r="U30" s="702"/>
      <c r="V30" s="702"/>
      <c r="W30" s="524"/>
      <c r="X30" s="524"/>
    </row>
    <row r="31" s="212" customFormat="1" ht="26.1" customHeight="1" spans="1:24">
      <c r="A31" s="231" t="s">
        <v>124</v>
      </c>
      <c r="B31" s="274" t="s">
        <v>149</v>
      </c>
      <c r="C31" s="261" t="s">
        <v>125</v>
      </c>
      <c r="D31" s="366">
        <v>654455</v>
      </c>
      <c r="E31" s="366">
        <v>654455</v>
      </c>
      <c r="F31" s="366">
        <v>654455</v>
      </c>
      <c r="G31" s="366"/>
      <c r="H31" s="366"/>
      <c r="I31" s="366"/>
      <c r="J31" s="366"/>
      <c r="K31" s="702"/>
      <c r="L31" s="702"/>
      <c r="M31" s="702"/>
      <c r="N31" s="702"/>
      <c r="O31" s="702"/>
      <c r="P31" s="702"/>
      <c r="Q31" s="702"/>
      <c r="R31" s="702"/>
      <c r="S31" s="702"/>
      <c r="T31" s="702"/>
      <c r="U31" s="702"/>
      <c r="V31" s="702"/>
      <c r="W31" s="524"/>
      <c r="X31" s="524"/>
    </row>
    <row r="32" s="212" customFormat="1" ht="26.1" customHeight="1" spans="1:24">
      <c r="A32" s="231" t="s">
        <v>126</v>
      </c>
      <c r="B32" s="274" t="s">
        <v>149</v>
      </c>
      <c r="C32" s="261" t="s">
        <v>127</v>
      </c>
      <c r="D32" s="366">
        <v>327228</v>
      </c>
      <c r="E32" s="366">
        <v>327228</v>
      </c>
      <c r="F32" s="366">
        <v>327228</v>
      </c>
      <c r="G32" s="366"/>
      <c r="H32" s="366"/>
      <c r="I32" s="366"/>
      <c r="J32" s="366"/>
      <c r="K32" s="702"/>
      <c r="L32" s="702"/>
      <c r="M32" s="702"/>
      <c r="N32" s="702"/>
      <c r="O32" s="702"/>
      <c r="P32" s="702"/>
      <c r="Q32" s="702"/>
      <c r="R32" s="702"/>
      <c r="S32" s="702"/>
      <c r="T32" s="702"/>
      <c r="U32" s="702"/>
      <c r="V32" s="702"/>
      <c r="W32" s="524"/>
      <c r="X32" s="524"/>
    </row>
    <row r="33" s="212" customFormat="1" ht="26.1" customHeight="1" spans="1:24">
      <c r="A33" s="231" t="s">
        <v>128</v>
      </c>
      <c r="B33" s="274" t="s">
        <v>149</v>
      </c>
      <c r="C33" s="261" t="s">
        <v>158</v>
      </c>
      <c r="D33" s="366">
        <v>258640</v>
      </c>
      <c r="E33" s="366">
        <v>258640</v>
      </c>
      <c r="F33" s="366">
        <v>258640</v>
      </c>
      <c r="G33" s="366"/>
      <c r="H33" s="366"/>
      <c r="I33" s="366"/>
      <c r="J33" s="366"/>
      <c r="K33" s="702"/>
      <c r="L33" s="702"/>
      <c r="M33" s="702"/>
      <c r="N33" s="702"/>
      <c r="O33" s="702"/>
      <c r="P33" s="702"/>
      <c r="Q33" s="702"/>
      <c r="R33" s="702"/>
      <c r="S33" s="702"/>
      <c r="T33" s="702"/>
      <c r="U33" s="702"/>
      <c r="V33" s="702"/>
      <c r="W33" s="524"/>
      <c r="X33" s="524"/>
    </row>
    <row r="34" s="212" customFormat="1" ht="26.1" customHeight="1" spans="1:24">
      <c r="A34" s="231" t="s">
        <v>130</v>
      </c>
      <c r="B34" s="274" t="s">
        <v>149</v>
      </c>
      <c r="C34" s="261" t="s">
        <v>159</v>
      </c>
      <c r="D34" s="366">
        <v>258640</v>
      </c>
      <c r="E34" s="366">
        <v>258640</v>
      </c>
      <c r="F34" s="366">
        <v>258640</v>
      </c>
      <c r="G34" s="366"/>
      <c r="H34" s="366"/>
      <c r="I34" s="366"/>
      <c r="J34" s="366"/>
      <c r="K34" s="702"/>
      <c r="L34" s="702"/>
      <c r="M34" s="702"/>
      <c r="N34" s="702"/>
      <c r="O34" s="702"/>
      <c r="P34" s="702"/>
      <c r="Q34" s="702"/>
      <c r="R34" s="702"/>
      <c r="S34" s="702"/>
      <c r="T34" s="702"/>
      <c r="U34" s="702"/>
      <c r="V34" s="702"/>
      <c r="W34" s="524"/>
      <c r="X34" s="524"/>
    </row>
    <row r="35" s="212" customFormat="1" ht="26.1" customHeight="1" spans="1:24">
      <c r="A35" s="231" t="s">
        <v>160</v>
      </c>
      <c r="B35" s="274" t="s">
        <v>149</v>
      </c>
      <c r="C35" s="261" t="s">
        <v>132</v>
      </c>
      <c r="D35" s="366">
        <v>306776</v>
      </c>
      <c r="E35" s="366">
        <v>306776</v>
      </c>
      <c r="F35" s="366">
        <v>306776</v>
      </c>
      <c r="G35" s="366"/>
      <c r="H35" s="366"/>
      <c r="I35" s="366"/>
      <c r="J35" s="366"/>
      <c r="K35" s="702"/>
      <c r="L35" s="702"/>
      <c r="M35" s="702"/>
      <c r="N35" s="702"/>
      <c r="O35" s="702"/>
      <c r="P35" s="702"/>
      <c r="Q35" s="702"/>
      <c r="R35" s="702"/>
      <c r="S35" s="702"/>
      <c r="T35" s="702"/>
      <c r="U35" s="702"/>
      <c r="V35" s="702"/>
      <c r="W35" s="524"/>
      <c r="X35" s="524"/>
    </row>
    <row r="36" s="212" customFormat="1" ht="26.1" customHeight="1" spans="1:22">
      <c r="A36" s="231" t="s">
        <v>133</v>
      </c>
      <c r="B36" s="274" t="s">
        <v>149</v>
      </c>
      <c r="C36" s="261" t="s">
        <v>161</v>
      </c>
      <c r="D36" s="366">
        <v>306776</v>
      </c>
      <c r="E36" s="366">
        <v>306776</v>
      </c>
      <c r="F36" s="366">
        <v>306776</v>
      </c>
      <c r="G36" s="366"/>
      <c r="H36" s="366"/>
      <c r="I36" s="366"/>
      <c r="J36" s="366"/>
      <c r="K36" s="702"/>
      <c r="L36" s="702"/>
      <c r="M36" s="702"/>
      <c r="N36" s="702"/>
      <c r="O36" s="702"/>
      <c r="P36" s="702"/>
      <c r="Q36" s="702"/>
      <c r="R36" s="702"/>
      <c r="S36" s="702"/>
      <c r="T36" s="702"/>
      <c r="U36" s="702"/>
      <c r="V36" s="702"/>
    </row>
    <row r="37" s="212" customFormat="1" ht="26.1" customHeight="1" spans="1:22">
      <c r="A37" s="347" t="s">
        <v>162</v>
      </c>
      <c r="B37" s="274" t="s">
        <v>149</v>
      </c>
      <c r="C37" s="348" t="s">
        <v>163</v>
      </c>
      <c r="D37" s="366">
        <v>306776</v>
      </c>
      <c r="E37" s="366">
        <v>306776</v>
      </c>
      <c r="F37" s="366">
        <v>306776</v>
      </c>
      <c r="G37" s="366"/>
      <c r="H37" s="366"/>
      <c r="I37" s="366"/>
      <c r="J37" s="366"/>
      <c r="K37" s="702"/>
      <c r="L37" s="702"/>
      <c r="M37" s="702"/>
      <c r="N37" s="702"/>
      <c r="O37" s="702"/>
      <c r="P37" s="702"/>
      <c r="Q37" s="702"/>
      <c r="R37" s="702"/>
      <c r="S37" s="702"/>
      <c r="T37" s="702"/>
      <c r="U37" s="702"/>
      <c r="V37" s="702"/>
    </row>
    <row r="38" s="212" customFormat="1" ht="26.1" customHeight="1" spans="1:22">
      <c r="A38" s="231" t="s">
        <v>164</v>
      </c>
      <c r="B38" s="274" t="s">
        <v>149</v>
      </c>
      <c r="C38" s="261" t="s">
        <v>144</v>
      </c>
      <c r="D38" s="366">
        <v>490841</v>
      </c>
      <c r="E38" s="366">
        <v>490841</v>
      </c>
      <c r="F38" s="366">
        <v>490841</v>
      </c>
      <c r="G38" s="366"/>
      <c r="H38" s="366"/>
      <c r="I38" s="366"/>
      <c r="J38" s="366"/>
      <c r="K38" s="702"/>
      <c r="L38" s="702"/>
      <c r="M38" s="702"/>
      <c r="N38" s="702"/>
      <c r="O38" s="702"/>
      <c r="P38" s="702"/>
      <c r="Q38" s="702"/>
      <c r="R38" s="702"/>
      <c r="S38" s="702"/>
      <c r="T38" s="702"/>
      <c r="U38" s="702"/>
      <c r="V38" s="702"/>
    </row>
    <row r="39" s="212" customFormat="1" ht="26.1" customHeight="1" spans="1:22">
      <c r="A39" s="231" t="s">
        <v>145</v>
      </c>
      <c r="B39" s="274" t="s">
        <v>149</v>
      </c>
      <c r="C39" s="261" t="s">
        <v>165</v>
      </c>
      <c r="D39" s="366">
        <v>490841</v>
      </c>
      <c r="E39" s="366">
        <v>490841</v>
      </c>
      <c r="F39" s="366">
        <v>490841</v>
      </c>
      <c r="G39" s="366"/>
      <c r="H39" s="366"/>
      <c r="I39" s="366"/>
      <c r="J39" s="366"/>
      <c r="K39" s="702"/>
      <c r="L39" s="702"/>
      <c r="M39" s="702"/>
      <c r="N39" s="702"/>
      <c r="O39" s="702"/>
      <c r="P39" s="702"/>
      <c r="Q39" s="702"/>
      <c r="R39" s="702"/>
      <c r="S39" s="702"/>
      <c r="T39" s="702"/>
      <c r="U39" s="702"/>
      <c r="V39" s="702"/>
    </row>
    <row r="40" s="212" customFormat="1" ht="26.1" customHeight="1" spans="1:22">
      <c r="A40" s="231" t="s">
        <v>147</v>
      </c>
      <c r="B40" s="274" t="s">
        <v>149</v>
      </c>
      <c r="C40" s="261" t="s">
        <v>148</v>
      </c>
      <c r="D40" s="366">
        <v>490841</v>
      </c>
      <c r="E40" s="366">
        <v>490841</v>
      </c>
      <c r="F40" s="366">
        <v>490841</v>
      </c>
      <c r="G40" s="366"/>
      <c r="H40" s="366"/>
      <c r="I40" s="366"/>
      <c r="J40" s="366"/>
      <c r="K40" s="702"/>
      <c r="L40" s="702"/>
      <c r="M40" s="702"/>
      <c r="N40" s="702"/>
      <c r="O40" s="702"/>
      <c r="P40" s="702"/>
      <c r="Q40" s="702"/>
      <c r="R40" s="702"/>
      <c r="S40" s="702"/>
      <c r="T40" s="702"/>
      <c r="U40" s="702"/>
      <c r="V40" s="702"/>
    </row>
    <row r="41" s="691" customFormat="1" ht="26.1" customHeight="1" spans="1:24">
      <c r="A41" s="270"/>
      <c r="B41" s="226" t="s">
        <v>166</v>
      </c>
      <c r="C41" s="229" t="s">
        <v>107</v>
      </c>
      <c r="D41" s="407">
        <f>E41+I41</f>
        <v>8915507</v>
      </c>
      <c r="E41" s="407">
        <f>SUM(F41:H41)</f>
        <v>3355507</v>
      </c>
      <c r="F41" s="407">
        <v>2853748</v>
      </c>
      <c r="G41" s="407">
        <v>493479</v>
      </c>
      <c r="H41" s="407">
        <v>8280</v>
      </c>
      <c r="I41" s="407">
        <v>5560000</v>
      </c>
      <c r="J41" s="407">
        <v>5560000</v>
      </c>
      <c r="K41" s="703"/>
      <c r="L41" s="703"/>
      <c r="M41" s="703"/>
      <c r="N41" s="703"/>
      <c r="O41" s="703"/>
      <c r="P41" s="703"/>
      <c r="Q41" s="703"/>
      <c r="R41" s="703"/>
      <c r="S41" s="491"/>
      <c r="T41" s="491"/>
      <c r="U41" s="270"/>
      <c r="V41" s="491"/>
      <c r="W41" s="527"/>
      <c r="X41" s="527"/>
    </row>
    <row r="42" s="692" customFormat="1" ht="26.1" customHeight="1" spans="1:24">
      <c r="A42" s="231" t="s">
        <v>156</v>
      </c>
      <c r="B42" s="231" t="s">
        <v>166</v>
      </c>
      <c r="C42" s="261" t="s">
        <v>121</v>
      </c>
      <c r="D42" s="366">
        <v>499643</v>
      </c>
      <c r="E42" s="366">
        <v>499643</v>
      </c>
      <c r="F42" s="366">
        <v>499643</v>
      </c>
      <c r="G42" s="698"/>
      <c r="H42" s="698"/>
      <c r="I42" s="426"/>
      <c r="J42" s="426"/>
      <c r="K42" s="341"/>
      <c r="L42" s="341"/>
      <c r="M42" s="341"/>
      <c r="N42" s="341"/>
      <c r="O42" s="341"/>
      <c r="P42" s="341"/>
      <c r="Q42" s="341"/>
      <c r="R42" s="341"/>
      <c r="S42" s="493"/>
      <c r="T42" s="493"/>
      <c r="U42" s="480"/>
      <c r="V42" s="493"/>
      <c r="W42" s="524"/>
      <c r="X42" s="524"/>
    </row>
    <row r="43" s="692" customFormat="1" ht="26.1" customHeight="1" spans="1:24">
      <c r="A43" s="231" t="s">
        <v>122</v>
      </c>
      <c r="B43" s="231" t="s">
        <v>166</v>
      </c>
      <c r="C43" s="261" t="s">
        <v>157</v>
      </c>
      <c r="D43" s="366">
        <v>442368</v>
      </c>
      <c r="E43" s="366">
        <v>442368</v>
      </c>
      <c r="F43" s="366">
        <v>442368</v>
      </c>
      <c r="G43" s="698"/>
      <c r="H43" s="698"/>
      <c r="I43" s="426"/>
      <c r="J43" s="426"/>
      <c r="K43" s="341"/>
      <c r="L43" s="341"/>
      <c r="M43" s="341"/>
      <c r="N43" s="341"/>
      <c r="O43" s="341"/>
      <c r="P43" s="341"/>
      <c r="Q43" s="341"/>
      <c r="R43" s="341"/>
      <c r="S43" s="493"/>
      <c r="T43" s="493"/>
      <c r="U43" s="480"/>
      <c r="V43" s="493"/>
      <c r="W43" s="524"/>
      <c r="X43" s="524"/>
    </row>
    <row r="44" s="692" customFormat="1" ht="26.1" customHeight="1" spans="1:24">
      <c r="A44" s="231" t="s">
        <v>124</v>
      </c>
      <c r="B44" s="231" t="s">
        <v>166</v>
      </c>
      <c r="C44" s="261" t="s">
        <v>125</v>
      </c>
      <c r="D44" s="366">
        <v>294912</v>
      </c>
      <c r="E44" s="366">
        <v>294912</v>
      </c>
      <c r="F44" s="366">
        <v>294912</v>
      </c>
      <c r="G44" s="698"/>
      <c r="H44" s="698"/>
      <c r="I44" s="426"/>
      <c r="J44" s="426"/>
      <c r="K44" s="341"/>
      <c r="L44" s="341"/>
      <c r="M44" s="341"/>
      <c r="N44" s="341"/>
      <c r="O44" s="341"/>
      <c r="P44" s="341"/>
      <c r="Q44" s="341"/>
      <c r="R44" s="341"/>
      <c r="S44" s="493"/>
      <c r="T44" s="493"/>
      <c r="U44" s="480"/>
      <c r="V44" s="493"/>
      <c r="W44" s="524"/>
      <c r="X44" s="524"/>
    </row>
    <row r="45" s="692" customFormat="1" ht="26.1" customHeight="1" spans="1:24">
      <c r="A45" s="231" t="s">
        <v>126</v>
      </c>
      <c r="B45" s="231" t="s">
        <v>166</v>
      </c>
      <c r="C45" s="261" t="s">
        <v>127</v>
      </c>
      <c r="D45" s="366">
        <v>147456</v>
      </c>
      <c r="E45" s="366">
        <v>147456</v>
      </c>
      <c r="F45" s="366">
        <v>147456</v>
      </c>
      <c r="G45" s="698"/>
      <c r="H45" s="698"/>
      <c r="I45" s="426"/>
      <c r="J45" s="426"/>
      <c r="K45" s="341"/>
      <c r="L45" s="341"/>
      <c r="M45" s="341"/>
      <c r="N45" s="341"/>
      <c r="O45" s="341"/>
      <c r="P45" s="341"/>
      <c r="Q45" s="341"/>
      <c r="R45" s="341"/>
      <c r="S45" s="493"/>
      <c r="T45" s="493"/>
      <c r="U45" s="480"/>
      <c r="V45" s="493"/>
      <c r="W45" s="524"/>
      <c r="X45" s="524"/>
    </row>
    <row r="46" s="692" customFormat="1" ht="26.1" customHeight="1" spans="1:24">
      <c r="A46" s="231" t="s">
        <v>128</v>
      </c>
      <c r="B46" s="231" t="s">
        <v>166</v>
      </c>
      <c r="C46" s="261" t="s">
        <v>158</v>
      </c>
      <c r="D46" s="366">
        <v>57275</v>
      </c>
      <c r="E46" s="366">
        <v>57275</v>
      </c>
      <c r="F46" s="366">
        <v>57275</v>
      </c>
      <c r="G46" s="698"/>
      <c r="H46" s="698"/>
      <c r="I46" s="426"/>
      <c r="J46" s="426"/>
      <c r="K46" s="341"/>
      <c r="L46" s="341"/>
      <c r="M46" s="341"/>
      <c r="N46" s="341"/>
      <c r="O46" s="341"/>
      <c r="P46" s="341"/>
      <c r="Q46" s="341"/>
      <c r="R46" s="341"/>
      <c r="S46" s="493"/>
      <c r="T46" s="493"/>
      <c r="U46" s="480"/>
      <c r="V46" s="493"/>
      <c r="W46" s="524"/>
      <c r="X46" s="524"/>
    </row>
    <row r="47" s="692" customFormat="1" ht="26.1" customHeight="1" spans="1:24">
      <c r="A47" s="231" t="s">
        <v>130</v>
      </c>
      <c r="B47" s="231" t="s">
        <v>166</v>
      </c>
      <c r="C47" s="261" t="s">
        <v>159</v>
      </c>
      <c r="D47" s="366">
        <v>57275</v>
      </c>
      <c r="E47" s="366">
        <v>57275</v>
      </c>
      <c r="F47" s="366">
        <v>57275</v>
      </c>
      <c r="G47" s="698"/>
      <c r="H47" s="698"/>
      <c r="I47" s="426"/>
      <c r="J47" s="426"/>
      <c r="K47" s="341"/>
      <c r="L47" s="341"/>
      <c r="M47" s="341"/>
      <c r="N47" s="341"/>
      <c r="O47" s="341"/>
      <c r="P47" s="341"/>
      <c r="Q47" s="341"/>
      <c r="R47" s="341"/>
      <c r="S47" s="493"/>
      <c r="T47" s="493"/>
      <c r="U47" s="480"/>
      <c r="V47" s="493"/>
      <c r="W47" s="524"/>
      <c r="X47" s="524"/>
    </row>
    <row r="48" s="692" customFormat="1" ht="26.1" customHeight="1" spans="1:24">
      <c r="A48" s="231" t="s">
        <v>160</v>
      </c>
      <c r="B48" s="231" t="s">
        <v>166</v>
      </c>
      <c r="C48" s="261" t="s">
        <v>132</v>
      </c>
      <c r="D48" s="366">
        <v>138240</v>
      </c>
      <c r="E48" s="366">
        <v>138240</v>
      </c>
      <c r="F48" s="366">
        <v>138240</v>
      </c>
      <c r="G48" s="698"/>
      <c r="H48" s="698"/>
      <c r="I48" s="426"/>
      <c r="J48" s="426"/>
      <c r="K48" s="341"/>
      <c r="L48" s="341"/>
      <c r="M48" s="341"/>
      <c r="N48" s="341"/>
      <c r="O48" s="341"/>
      <c r="P48" s="341"/>
      <c r="Q48" s="341"/>
      <c r="R48" s="341"/>
      <c r="S48" s="493"/>
      <c r="T48" s="493"/>
      <c r="U48" s="480"/>
      <c r="V48" s="493"/>
      <c r="W48" s="524"/>
      <c r="X48" s="524"/>
    </row>
    <row r="49" s="692" customFormat="1" ht="26.1" customHeight="1" spans="1:24">
      <c r="A49" s="231" t="s">
        <v>133</v>
      </c>
      <c r="B49" s="231" t="s">
        <v>166</v>
      </c>
      <c r="C49" s="261" t="s">
        <v>161</v>
      </c>
      <c r="D49" s="366">
        <v>138240</v>
      </c>
      <c r="E49" s="366">
        <v>138240</v>
      </c>
      <c r="F49" s="366">
        <v>138240</v>
      </c>
      <c r="G49" s="698"/>
      <c r="H49" s="698"/>
      <c r="I49" s="426"/>
      <c r="J49" s="426"/>
      <c r="K49" s="341"/>
      <c r="L49" s="341"/>
      <c r="M49" s="341"/>
      <c r="N49" s="341"/>
      <c r="O49" s="341"/>
      <c r="P49" s="341"/>
      <c r="Q49" s="341"/>
      <c r="R49" s="341"/>
      <c r="S49" s="493"/>
      <c r="T49" s="493"/>
      <c r="U49" s="480"/>
      <c r="V49" s="493"/>
      <c r="W49" s="524"/>
      <c r="X49" s="524"/>
    </row>
    <row r="50" s="692" customFormat="1" ht="26.1" customHeight="1" spans="1:24">
      <c r="A50" s="231" t="s">
        <v>167</v>
      </c>
      <c r="B50" s="231" t="s">
        <v>166</v>
      </c>
      <c r="C50" s="348" t="s">
        <v>163</v>
      </c>
      <c r="D50" s="366">
        <v>138240</v>
      </c>
      <c r="E50" s="366">
        <v>138240</v>
      </c>
      <c r="F50" s="366">
        <v>138240</v>
      </c>
      <c r="G50" s="698"/>
      <c r="H50" s="698"/>
      <c r="I50" s="426"/>
      <c r="J50" s="426"/>
      <c r="K50" s="341"/>
      <c r="L50" s="341"/>
      <c r="M50" s="341"/>
      <c r="N50" s="341"/>
      <c r="O50" s="341"/>
      <c r="P50" s="341"/>
      <c r="Q50" s="341"/>
      <c r="R50" s="341"/>
      <c r="S50" s="493"/>
      <c r="T50" s="493"/>
      <c r="U50" s="480"/>
      <c r="V50" s="493"/>
      <c r="W50" s="524"/>
      <c r="X50" s="524"/>
    </row>
    <row r="51" s="692" customFormat="1" ht="26.1" customHeight="1" spans="1:24">
      <c r="A51" s="231" t="s">
        <v>168</v>
      </c>
      <c r="B51" s="231" t="s">
        <v>166</v>
      </c>
      <c r="C51" s="261" t="s">
        <v>169</v>
      </c>
      <c r="D51" s="411">
        <f>E51+I51</f>
        <v>8056439</v>
      </c>
      <c r="E51" s="411">
        <f>SUM(F51:H51)</f>
        <v>2496439</v>
      </c>
      <c r="F51" s="411">
        <v>1994680</v>
      </c>
      <c r="G51" s="411">
        <v>493479</v>
      </c>
      <c r="H51" s="489">
        <v>8280</v>
      </c>
      <c r="I51" s="408">
        <v>5560000</v>
      </c>
      <c r="J51" s="408">
        <v>5560000</v>
      </c>
      <c r="K51" s="341"/>
      <c r="L51" s="341"/>
      <c r="M51" s="341"/>
      <c r="N51" s="341"/>
      <c r="O51" s="341"/>
      <c r="P51" s="341"/>
      <c r="Q51" s="341"/>
      <c r="R51" s="341"/>
      <c r="S51" s="493"/>
      <c r="T51" s="493"/>
      <c r="U51" s="480"/>
      <c r="V51" s="493"/>
      <c r="W51" s="524"/>
      <c r="X51" s="524"/>
    </row>
    <row r="52" s="692" customFormat="1" ht="26.1" customHeight="1" spans="1:22">
      <c r="A52" s="231" t="s">
        <v>170</v>
      </c>
      <c r="B52" s="231" t="s">
        <v>166</v>
      </c>
      <c r="C52" s="261" t="s">
        <v>171</v>
      </c>
      <c r="D52" s="411">
        <f>E52+I52</f>
        <v>8056439</v>
      </c>
      <c r="E52" s="411">
        <f>SUM(F52:H52)</f>
        <v>2496439</v>
      </c>
      <c r="F52" s="411">
        <v>1994680</v>
      </c>
      <c r="G52" s="411">
        <v>493479</v>
      </c>
      <c r="H52" s="489">
        <v>8280</v>
      </c>
      <c r="I52" s="408">
        <v>5560000</v>
      </c>
      <c r="J52" s="408">
        <v>5560000</v>
      </c>
      <c r="K52" s="280"/>
      <c r="L52" s="280"/>
      <c r="M52" s="280"/>
      <c r="N52" s="280"/>
      <c r="O52" s="280"/>
      <c r="P52" s="280"/>
      <c r="Q52" s="280"/>
      <c r="R52" s="280"/>
      <c r="S52" s="280"/>
      <c r="T52" s="280"/>
      <c r="U52" s="280"/>
      <c r="V52" s="280"/>
    </row>
    <row r="53" s="692" customFormat="1" ht="26.1" customHeight="1" spans="1:22">
      <c r="A53" s="231" t="s">
        <v>172</v>
      </c>
      <c r="B53" s="231" t="s">
        <v>166</v>
      </c>
      <c r="C53" s="261" t="s">
        <v>155</v>
      </c>
      <c r="D53" s="366">
        <v>2002960</v>
      </c>
      <c r="E53" s="366">
        <v>2002960</v>
      </c>
      <c r="F53" s="411">
        <v>1994680</v>
      </c>
      <c r="G53" s="698"/>
      <c r="H53" s="489">
        <v>8280</v>
      </c>
      <c r="I53" s="698"/>
      <c r="J53" s="698"/>
      <c r="K53" s="280"/>
      <c r="L53" s="280"/>
      <c r="M53" s="280"/>
      <c r="N53" s="280"/>
      <c r="O53" s="280"/>
      <c r="P53" s="280"/>
      <c r="Q53" s="280"/>
      <c r="R53" s="280"/>
      <c r="S53" s="280"/>
      <c r="T53" s="280"/>
      <c r="U53" s="280"/>
      <c r="V53" s="280"/>
    </row>
    <row r="54" s="692" customFormat="1" ht="26.1" customHeight="1" spans="1:22">
      <c r="A54" s="231" t="s">
        <v>173</v>
      </c>
      <c r="B54" s="231" t="s">
        <v>166</v>
      </c>
      <c r="C54" s="282" t="s">
        <v>174</v>
      </c>
      <c r="D54" s="366">
        <v>6053479</v>
      </c>
      <c r="E54" s="366">
        <v>6053479</v>
      </c>
      <c r="F54" s="366"/>
      <c r="G54" s="411">
        <v>493479</v>
      </c>
      <c r="H54" s="698"/>
      <c r="I54" s="698"/>
      <c r="J54" s="408">
        <v>5560000</v>
      </c>
      <c r="K54" s="280"/>
      <c r="L54" s="280"/>
      <c r="M54" s="280"/>
      <c r="N54" s="280"/>
      <c r="O54" s="280"/>
      <c r="P54" s="280"/>
      <c r="Q54" s="280"/>
      <c r="R54" s="280"/>
      <c r="S54" s="280"/>
      <c r="T54" s="280"/>
      <c r="U54" s="280"/>
      <c r="V54" s="280"/>
    </row>
    <row r="55" s="692" customFormat="1" ht="26.1" customHeight="1" spans="1:22">
      <c r="A55" s="231" t="s">
        <v>164</v>
      </c>
      <c r="B55" s="231" t="s">
        <v>166</v>
      </c>
      <c r="C55" s="261" t="s">
        <v>144</v>
      </c>
      <c r="D55" s="366">
        <v>221184</v>
      </c>
      <c r="E55" s="366">
        <v>221184</v>
      </c>
      <c r="F55" s="366">
        <v>221184</v>
      </c>
      <c r="G55" s="698"/>
      <c r="H55" s="698"/>
      <c r="I55" s="698"/>
      <c r="J55" s="698"/>
      <c r="K55" s="280"/>
      <c r="L55" s="280"/>
      <c r="M55" s="280"/>
      <c r="N55" s="280"/>
      <c r="O55" s="280"/>
      <c r="P55" s="280"/>
      <c r="Q55" s="280"/>
      <c r="R55" s="280"/>
      <c r="S55" s="280"/>
      <c r="T55" s="280"/>
      <c r="U55" s="280"/>
      <c r="V55" s="280"/>
    </row>
    <row r="56" s="692" customFormat="1" ht="26.1" customHeight="1" spans="1:22">
      <c r="A56" s="231" t="s">
        <v>145</v>
      </c>
      <c r="B56" s="231" t="s">
        <v>166</v>
      </c>
      <c r="C56" s="261" t="s">
        <v>165</v>
      </c>
      <c r="D56" s="366">
        <v>221184</v>
      </c>
      <c r="E56" s="366">
        <v>221184</v>
      </c>
      <c r="F56" s="366">
        <v>221184</v>
      </c>
      <c r="G56" s="698"/>
      <c r="H56" s="698"/>
      <c r="I56" s="698"/>
      <c r="J56" s="698"/>
      <c r="K56" s="280"/>
      <c r="L56" s="280"/>
      <c r="M56" s="280"/>
      <c r="N56" s="280"/>
      <c r="O56" s="280"/>
      <c r="P56" s="280"/>
      <c r="Q56" s="280"/>
      <c r="R56" s="280"/>
      <c r="S56" s="280"/>
      <c r="T56" s="280"/>
      <c r="U56" s="280"/>
      <c r="V56" s="280"/>
    </row>
    <row r="57" s="692" customFormat="1" ht="26.1" customHeight="1" spans="1:22">
      <c r="A57" s="231" t="s">
        <v>147</v>
      </c>
      <c r="B57" s="231" t="s">
        <v>166</v>
      </c>
      <c r="C57" s="261" t="s">
        <v>148</v>
      </c>
      <c r="D57" s="366">
        <v>221184</v>
      </c>
      <c r="E57" s="366">
        <v>221184</v>
      </c>
      <c r="F57" s="366">
        <v>221184</v>
      </c>
      <c r="G57" s="698"/>
      <c r="H57" s="698"/>
      <c r="I57" s="698"/>
      <c r="J57" s="698"/>
      <c r="K57" s="280"/>
      <c r="L57" s="280"/>
      <c r="M57" s="280"/>
      <c r="N57" s="280"/>
      <c r="O57" s="280"/>
      <c r="P57" s="280"/>
      <c r="Q57" s="280"/>
      <c r="R57" s="280"/>
      <c r="S57" s="280"/>
      <c r="T57" s="280"/>
      <c r="U57" s="280"/>
      <c r="V57" s="280"/>
    </row>
    <row r="58" s="237" customFormat="1" ht="18.95" customHeight="1" spans="1:25">
      <c r="A58" s="257"/>
      <c r="B58" s="354" t="s">
        <v>175</v>
      </c>
      <c r="C58" s="355" t="s">
        <v>108</v>
      </c>
      <c r="D58" s="424">
        <f t="shared" ref="D58:D74" si="5">E58+I58</f>
        <v>11825213</v>
      </c>
      <c r="E58" s="424">
        <v>10825213</v>
      </c>
      <c r="F58" s="424">
        <v>8262261</v>
      </c>
      <c r="G58" s="424">
        <v>2562952</v>
      </c>
      <c r="H58" s="424"/>
      <c r="I58" s="424">
        <v>1000000</v>
      </c>
      <c r="J58" s="424">
        <v>900000</v>
      </c>
      <c r="K58" s="504">
        <v>100000</v>
      </c>
      <c r="L58" s="504"/>
      <c r="M58" s="504"/>
      <c r="N58" s="504"/>
      <c r="O58" s="504"/>
      <c r="P58" s="504"/>
      <c r="Q58" s="504"/>
      <c r="R58" s="504"/>
      <c r="S58" s="709"/>
      <c r="T58" s="709"/>
      <c r="U58" s="710"/>
      <c r="V58" s="709"/>
      <c r="W58" s="711"/>
      <c r="X58" s="711"/>
      <c r="Y58" s="715"/>
    </row>
    <row r="59" s="212" customFormat="1" ht="18.95" customHeight="1" spans="1:25">
      <c r="A59" s="289">
        <v>214</v>
      </c>
      <c r="B59" s="290">
        <v>405007</v>
      </c>
      <c r="C59" s="291" t="s">
        <v>176</v>
      </c>
      <c r="D59" s="425">
        <f t="shared" si="5"/>
        <v>9433165.12</v>
      </c>
      <c r="E59" s="425">
        <f t="shared" ref="E59:E74" si="6">F59+G59</f>
        <v>8433165.12</v>
      </c>
      <c r="F59" s="425">
        <v>5870213.12</v>
      </c>
      <c r="G59" s="425">
        <v>2562952</v>
      </c>
      <c r="H59" s="425"/>
      <c r="I59" s="425">
        <v>1000000</v>
      </c>
      <c r="J59" s="425">
        <v>900000</v>
      </c>
      <c r="K59" s="505">
        <v>100000</v>
      </c>
      <c r="L59" s="505"/>
      <c r="M59" s="505"/>
      <c r="N59" s="505"/>
      <c r="O59" s="505"/>
      <c r="P59" s="505"/>
      <c r="Q59" s="505"/>
      <c r="R59" s="505"/>
      <c r="S59" s="712"/>
      <c r="T59" s="712"/>
      <c r="U59" s="713"/>
      <c r="V59" s="712"/>
      <c r="W59" s="714"/>
      <c r="X59" s="714"/>
      <c r="Y59" s="716"/>
    </row>
    <row r="60" s="212" customFormat="1" ht="18.95" customHeight="1" spans="1:25">
      <c r="A60" s="289" t="s">
        <v>138</v>
      </c>
      <c r="B60" s="290">
        <v>405007</v>
      </c>
      <c r="C60" s="295" t="s">
        <v>139</v>
      </c>
      <c r="D60" s="425">
        <f t="shared" si="5"/>
        <v>9433165.12</v>
      </c>
      <c r="E60" s="425">
        <f t="shared" si="6"/>
        <v>8433165.12</v>
      </c>
      <c r="F60" s="425">
        <v>5870213.12</v>
      </c>
      <c r="G60" s="425">
        <v>2562952</v>
      </c>
      <c r="H60" s="425"/>
      <c r="I60" s="425">
        <v>1000000</v>
      </c>
      <c r="J60" s="425">
        <v>900000</v>
      </c>
      <c r="K60" s="505">
        <v>100000</v>
      </c>
      <c r="L60" s="505"/>
      <c r="M60" s="505"/>
      <c r="N60" s="505"/>
      <c r="O60" s="505"/>
      <c r="P60" s="505"/>
      <c r="Q60" s="505"/>
      <c r="R60" s="505"/>
      <c r="S60" s="712"/>
      <c r="T60" s="712"/>
      <c r="U60" s="713"/>
      <c r="V60" s="712"/>
      <c r="W60" s="714"/>
      <c r="X60" s="714"/>
      <c r="Y60" s="716"/>
    </row>
    <row r="61" s="212" customFormat="1" ht="18.95" customHeight="1" spans="1:25">
      <c r="A61" s="296" t="s">
        <v>140</v>
      </c>
      <c r="B61" s="290">
        <v>405007</v>
      </c>
      <c r="C61" s="295" t="s">
        <v>155</v>
      </c>
      <c r="D61" s="425">
        <f t="shared" si="5"/>
        <v>9433165.12</v>
      </c>
      <c r="E61" s="425">
        <f t="shared" si="6"/>
        <v>8433165.12</v>
      </c>
      <c r="F61" s="425">
        <v>5870213.12</v>
      </c>
      <c r="G61" s="425">
        <v>2562952</v>
      </c>
      <c r="H61" s="425"/>
      <c r="I61" s="425">
        <v>1000000</v>
      </c>
      <c r="J61" s="425">
        <v>900000</v>
      </c>
      <c r="K61" s="505">
        <v>100000</v>
      </c>
      <c r="L61" s="505"/>
      <c r="M61" s="505"/>
      <c r="N61" s="505"/>
      <c r="O61" s="505"/>
      <c r="P61" s="505"/>
      <c r="Q61" s="505"/>
      <c r="R61" s="505"/>
      <c r="S61" s="712"/>
      <c r="T61" s="712"/>
      <c r="U61" s="713"/>
      <c r="V61" s="712"/>
      <c r="W61" s="714"/>
      <c r="X61" s="714"/>
      <c r="Y61" s="716"/>
    </row>
    <row r="62" s="212" customFormat="1" ht="18.95" customHeight="1" spans="1:25">
      <c r="A62" s="289">
        <v>208</v>
      </c>
      <c r="B62" s="290">
        <v>405007</v>
      </c>
      <c r="C62" s="295" t="s">
        <v>121</v>
      </c>
      <c r="D62" s="425">
        <f t="shared" si="5"/>
        <v>1343847</v>
      </c>
      <c r="E62" s="425">
        <f t="shared" si="6"/>
        <v>1343847</v>
      </c>
      <c r="F62" s="425">
        <v>1343847</v>
      </c>
      <c r="G62" s="425">
        <v>0</v>
      </c>
      <c r="H62" s="425"/>
      <c r="I62" s="425"/>
      <c r="J62" s="425"/>
      <c r="K62" s="505"/>
      <c r="L62" s="505"/>
      <c r="M62" s="505"/>
      <c r="N62" s="505"/>
      <c r="O62" s="505"/>
      <c r="P62" s="505"/>
      <c r="Q62" s="505"/>
      <c r="R62" s="505"/>
      <c r="S62" s="712"/>
      <c r="T62" s="712"/>
      <c r="U62" s="713"/>
      <c r="V62" s="712"/>
      <c r="W62" s="714"/>
      <c r="X62" s="714"/>
      <c r="Y62" s="716"/>
    </row>
    <row r="63" s="212" customFormat="1" ht="18.95" customHeight="1" spans="1:25">
      <c r="A63" s="289" t="s">
        <v>122</v>
      </c>
      <c r="B63" s="290">
        <v>405007</v>
      </c>
      <c r="C63" s="295" t="s">
        <v>157</v>
      </c>
      <c r="D63" s="425">
        <f t="shared" si="5"/>
        <v>1290093.12</v>
      </c>
      <c r="E63" s="425">
        <f t="shared" si="6"/>
        <v>1290093.12</v>
      </c>
      <c r="F63" s="425">
        <v>1290093.12</v>
      </c>
      <c r="G63" s="425">
        <v>0</v>
      </c>
      <c r="H63" s="425"/>
      <c r="I63" s="425"/>
      <c r="J63" s="425"/>
      <c r="K63" s="505"/>
      <c r="L63" s="505"/>
      <c r="M63" s="505"/>
      <c r="N63" s="505"/>
      <c r="O63" s="505"/>
      <c r="P63" s="505"/>
      <c r="Q63" s="505"/>
      <c r="R63" s="505"/>
      <c r="S63" s="712"/>
      <c r="T63" s="712"/>
      <c r="U63" s="713"/>
      <c r="V63" s="712"/>
      <c r="W63" s="714"/>
      <c r="X63" s="714"/>
      <c r="Y63" s="716"/>
    </row>
    <row r="64" s="212" customFormat="1" ht="18.95" customHeight="1" spans="1:25">
      <c r="A64" s="296" t="s">
        <v>124</v>
      </c>
      <c r="B64" s="290">
        <v>405007</v>
      </c>
      <c r="C64" s="295" t="s">
        <v>125</v>
      </c>
      <c r="D64" s="425">
        <f t="shared" si="5"/>
        <v>860062.08</v>
      </c>
      <c r="E64" s="425">
        <f t="shared" si="6"/>
        <v>860062.08</v>
      </c>
      <c r="F64" s="425">
        <v>860062.08</v>
      </c>
      <c r="G64" s="425"/>
      <c r="H64" s="425"/>
      <c r="I64" s="425"/>
      <c r="J64" s="425"/>
      <c r="K64" s="505"/>
      <c r="L64" s="505"/>
      <c r="M64" s="505"/>
      <c r="N64" s="505"/>
      <c r="O64" s="505"/>
      <c r="P64" s="505"/>
      <c r="Q64" s="505"/>
      <c r="R64" s="505"/>
      <c r="S64" s="712"/>
      <c r="T64" s="712"/>
      <c r="U64" s="713"/>
      <c r="V64" s="712"/>
      <c r="W64" s="714"/>
      <c r="X64" s="714"/>
      <c r="Y64" s="716"/>
    </row>
    <row r="65" s="212" customFormat="1" ht="18.95" customHeight="1" spans="1:25">
      <c r="A65" s="296" t="s">
        <v>126</v>
      </c>
      <c r="B65" s="290">
        <v>405007</v>
      </c>
      <c r="C65" s="295" t="s">
        <v>127</v>
      </c>
      <c r="D65" s="425">
        <f t="shared" si="5"/>
        <v>430031.04</v>
      </c>
      <c r="E65" s="425">
        <f t="shared" si="6"/>
        <v>430031.04</v>
      </c>
      <c r="F65" s="425">
        <v>430031.04</v>
      </c>
      <c r="G65" s="425"/>
      <c r="H65" s="425"/>
      <c r="I65" s="425"/>
      <c r="J65" s="425"/>
      <c r="K65" s="505"/>
      <c r="L65" s="505"/>
      <c r="M65" s="505"/>
      <c r="N65" s="505"/>
      <c r="O65" s="505"/>
      <c r="P65" s="505"/>
      <c r="Q65" s="505"/>
      <c r="R65" s="505"/>
      <c r="S65" s="712"/>
      <c r="T65" s="712"/>
      <c r="U65" s="713"/>
      <c r="V65" s="712"/>
      <c r="W65" s="714"/>
      <c r="X65" s="714"/>
      <c r="Y65" s="716"/>
    </row>
    <row r="66" s="212" customFormat="1" ht="18.95" customHeight="1" spans="1:25">
      <c r="A66" s="289" t="s">
        <v>128</v>
      </c>
      <c r="B66" s="290">
        <v>405007</v>
      </c>
      <c r="C66" s="295" t="s">
        <v>158</v>
      </c>
      <c r="D66" s="425">
        <f t="shared" si="5"/>
        <v>53753.88</v>
      </c>
      <c r="E66" s="425">
        <f t="shared" si="6"/>
        <v>53753.88</v>
      </c>
      <c r="F66" s="425">
        <v>53753.88</v>
      </c>
      <c r="G66" s="425">
        <v>0</v>
      </c>
      <c r="H66" s="425"/>
      <c r="I66" s="425"/>
      <c r="J66" s="425"/>
      <c r="K66" s="505"/>
      <c r="L66" s="505"/>
      <c r="M66" s="505"/>
      <c r="N66" s="505"/>
      <c r="O66" s="505"/>
      <c r="P66" s="505"/>
      <c r="Q66" s="505"/>
      <c r="R66" s="505"/>
      <c r="S66" s="712"/>
      <c r="T66" s="712"/>
      <c r="U66" s="713"/>
      <c r="V66" s="712"/>
      <c r="W66" s="714"/>
      <c r="X66" s="714"/>
      <c r="Y66" s="716"/>
    </row>
    <row r="67" s="212" customFormat="1" ht="18.95" customHeight="1" spans="1:25">
      <c r="A67" s="296" t="s">
        <v>130</v>
      </c>
      <c r="B67" s="290">
        <v>405007</v>
      </c>
      <c r="C67" s="295" t="s">
        <v>159</v>
      </c>
      <c r="D67" s="425">
        <f t="shared" si="5"/>
        <v>53753.88</v>
      </c>
      <c r="E67" s="425">
        <f t="shared" si="6"/>
        <v>53753.88</v>
      </c>
      <c r="F67" s="425">
        <v>53753.88</v>
      </c>
      <c r="G67" s="425"/>
      <c r="H67" s="425"/>
      <c r="I67" s="425"/>
      <c r="J67" s="425"/>
      <c r="K67" s="505"/>
      <c r="L67" s="505"/>
      <c r="M67" s="505"/>
      <c r="N67" s="505"/>
      <c r="O67" s="505"/>
      <c r="P67" s="505"/>
      <c r="Q67" s="505"/>
      <c r="R67" s="505"/>
      <c r="S67" s="712"/>
      <c r="T67" s="712"/>
      <c r="U67" s="713"/>
      <c r="V67" s="712"/>
      <c r="W67" s="714"/>
      <c r="X67" s="714"/>
      <c r="Y67" s="716"/>
    </row>
    <row r="68" s="212" customFormat="1" ht="18.95" customHeight="1" spans="1:25">
      <c r="A68" s="289">
        <v>210</v>
      </c>
      <c r="B68" s="290">
        <v>405007</v>
      </c>
      <c r="C68" s="295" t="s">
        <v>132</v>
      </c>
      <c r="D68" s="425">
        <f t="shared" si="5"/>
        <v>403154.1</v>
      </c>
      <c r="E68" s="425">
        <f t="shared" si="6"/>
        <v>403154.1</v>
      </c>
      <c r="F68" s="425">
        <v>403154.1</v>
      </c>
      <c r="G68" s="425">
        <v>0</v>
      </c>
      <c r="H68" s="425"/>
      <c r="I68" s="425"/>
      <c r="J68" s="425"/>
      <c r="K68" s="505"/>
      <c r="L68" s="505"/>
      <c r="M68" s="505"/>
      <c r="N68" s="505"/>
      <c r="O68" s="505"/>
      <c r="P68" s="505"/>
      <c r="Q68" s="505"/>
      <c r="R68" s="505"/>
      <c r="S68" s="712"/>
      <c r="T68" s="712"/>
      <c r="U68" s="713"/>
      <c r="V68" s="712"/>
      <c r="W68" s="714"/>
      <c r="X68" s="714"/>
      <c r="Y68" s="716"/>
    </row>
    <row r="69" s="212" customFormat="1" ht="18.95" customHeight="1" spans="1:25">
      <c r="A69" s="289" t="s">
        <v>133</v>
      </c>
      <c r="B69" s="290">
        <v>405007</v>
      </c>
      <c r="C69" s="295" t="s">
        <v>161</v>
      </c>
      <c r="D69" s="425">
        <f t="shared" si="5"/>
        <v>403154.1</v>
      </c>
      <c r="E69" s="425">
        <f t="shared" si="6"/>
        <v>403154.1</v>
      </c>
      <c r="F69" s="425">
        <v>403154.1</v>
      </c>
      <c r="G69" s="425">
        <v>0</v>
      </c>
      <c r="H69" s="425"/>
      <c r="I69" s="425"/>
      <c r="J69" s="425"/>
      <c r="K69" s="505"/>
      <c r="L69" s="505"/>
      <c r="M69" s="505"/>
      <c r="N69" s="505"/>
      <c r="O69" s="505"/>
      <c r="P69" s="505"/>
      <c r="Q69" s="505"/>
      <c r="R69" s="505"/>
      <c r="S69" s="712"/>
      <c r="T69" s="712"/>
      <c r="U69" s="713"/>
      <c r="V69" s="712"/>
      <c r="W69" s="714"/>
      <c r="X69" s="714"/>
      <c r="Y69" s="716"/>
    </row>
    <row r="70" s="212" customFormat="1" ht="18.95" customHeight="1" spans="1:25">
      <c r="A70" s="296" t="s">
        <v>167</v>
      </c>
      <c r="B70" s="290">
        <v>405007</v>
      </c>
      <c r="C70" s="348" t="s">
        <v>163</v>
      </c>
      <c r="D70" s="425">
        <f t="shared" si="5"/>
        <v>403154.1</v>
      </c>
      <c r="E70" s="425">
        <f t="shared" si="6"/>
        <v>403154.1</v>
      </c>
      <c r="F70" s="425">
        <v>403154.1</v>
      </c>
      <c r="G70" s="425"/>
      <c r="H70" s="425"/>
      <c r="I70" s="425"/>
      <c r="J70" s="425"/>
      <c r="K70" s="505"/>
      <c r="L70" s="505"/>
      <c r="M70" s="505"/>
      <c r="N70" s="505"/>
      <c r="O70" s="505"/>
      <c r="P70" s="505"/>
      <c r="Q70" s="505"/>
      <c r="R70" s="505"/>
      <c r="S70" s="712"/>
      <c r="T70" s="712"/>
      <c r="U70" s="713"/>
      <c r="V70" s="712"/>
      <c r="W70" s="714"/>
      <c r="X70" s="714"/>
      <c r="Y70" s="716"/>
    </row>
    <row r="71" s="212" customFormat="1" ht="18.95" customHeight="1" spans="1:25">
      <c r="A71" s="289">
        <v>221</v>
      </c>
      <c r="B71" s="290">
        <v>405007</v>
      </c>
      <c r="C71" s="295" t="s">
        <v>144</v>
      </c>
      <c r="D71" s="425">
        <f t="shared" si="5"/>
        <v>645046.56</v>
      </c>
      <c r="E71" s="425">
        <f t="shared" si="6"/>
        <v>645046.56</v>
      </c>
      <c r="F71" s="425">
        <v>645046.56</v>
      </c>
      <c r="G71" s="425">
        <v>0</v>
      </c>
      <c r="H71" s="425"/>
      <c r="I71" s="425"/>
      <c r="J71" s="425"/>
      <c r="K71" s="505"/>
      <c r="L71" s="505"/>
      <c r="M71" s="505"/>
      <c r="N71" s="505"/>
      <c r="O71" s="505"/>
      <c r="P71" s="505"/>
      <c r="Q71" s="505"/>
      <c r="R71" s="505"/>
      <c r="S71" s="712"/>
      <c r="T71" s="712"/>
      <c r="U71" s="713"/>
      <c r="V71" s="712"/>
      <c r="W71" s="714"/>
      <c r="X71" s="714"/>
      <c r="Y71" s="716"/>
    </row>
    <row r="72" s="212" customFormat="1" ht="18.95" customHeight="1" spans="1:25">
      <c r="A72" s="289" t="s">
        <v>145</v>
      </c>
      <c r="B72" s="290">
        <v>405007</v>
      </c>
      <c r="C72" s="295" t="s">
        <v>165</v>
      </c>
      <c r="D72" s="425">
        <f t="shared" si="5"/>
        <v>645046.56</v>
      </c>
      <c r="E72" s="425">
        <f t="shared" si="6"/>
        <v>645046.56</v>
      </c>
      <c r="F72" s="425">
        <v>645046.56</v>
      </c>
      <c r="G72" s="425">
        <v>0</v>
      </c>
      <c r="H72" s="425"/>
      <c r="I72" s="425"/>
      <c r="J72" s="425"/>
      <c r="K72" s="505"/>
      <c r="L72" s="505"/>
      <c r="M72" s="505"/>
      <c r="N72" s="505"/>
      <c r="O72" s="505"/>
      <c r="P72" s="505"/>
      <c r="Q72" s="505"/>
      <c r="R72" s="505"/>
      <c r="S72" s="712"/>
      <c r="T72" s="712"/>
      <c r="U72" s="713"/>
      <c r="V72" s="712"/>
      <c r="W72" s="714"/>
      <c r="X72" s="714"/>
      <c r="Y72" s="716"/>
    </row>
    <row r="73" s="212" customFormat="1" ht="18.95" customHeight="1" spans="1:25">
      <c r="A73" s="296" t="s">
        <v>147</v>
      </c>
      <c r="B73" s="290">
        <v>405007</v>
      </c>
      <c r="C73" s="295" t="s">
        <v>148</v>
      </c>
      <c r="D73" s="425">
        <f t="shared" si="5"/>
        <v>645046.56</v>
      </c>
      <c r="E73" s="425">
        <f t="shared" si="6"/>
        <v>645046.56</v>
      </c>
      <c r="F73" s="425">
        <v>645046.56</v>
      </c>
      <c r="G73" s="425"/>
      <c r="H73" s="425"/>
      <c r="I73" s="425"/>
      <c r="J73" s="425"/>
      <c r="K73" s="505"/>
      <c r="L73" s="505"/>
      <c r="M73" s="505"/>
      <c r="N73" s="505"/>
      <c r="O73" s="505"/>
      <c r="P73" s="505"/>
      <c r="Q73" s="505"/>
      <c r="R73" s="505"/>
      <c r="S73" s="712"/>
      <c r="T73" s="712"/>
      <c r="U73" s="713"/>
      <c r="V73" s="712"/>
      <c r="W73" s="714"/>
      <c r="X73" s="714"/>
      <c r="Y73" s="716"/>
    </row>
    <row r="74" s="212" customFormat="1" ht="27" customHeight="1" spans="1:24">
      <c r="A74" s="308"/>
      <c r="B74" s="309" t="s">
        <v>177</v>
      </c>
      <c r="C74" s="309" t="s">
        <v>109</v>
      </c>
      <c r="D74" s="442">
        <f t="shared" si="5"/>
        <v>1896679</v>
      </c>
      <c r="E74" s="442">
        <f t="shared" si="6"/>
        <v>1806679</v>
      </c>
      <c r="F74" s="442">
        <f t="shared" ref="F74:J74" si="7">F78+F84+F87+F91</f>
        <v>1522860</v>
      </c>
      <c r="G74" s="442">
        <f>G75+G87</f>
        <v>283819</v>
      </c>
      <c r="H74" s="442">
        <f t="shared" si="7"/>
        <v>0</v>
      </c>
      <c r="I74" s="442">
        <f t="shared" si="7"/>
        <v>90000</v>
      </c>
      <c r="J74" s="442">
        <f t="shared" si="7"/>
        <v>90000</v>
      </c>
      <c r="K74" s="724">
        <v>0</v>
      </c>
      <c r="L74" s="724">
        <v>0</v>
      </c>
      <c r="M74" s="724">
        <v>0</v>
      </c>
      <c r="N74" s="724">
        <v>0</v>
      </c>
      <c r="O74" s="724">
        <v>0</v>
      </c>
      <c r="P74" s="724">
        <v>0</v>
      </c>
      <c r="Q74" s="724">
        <v>0</v>
      </c>
      <c r="R74" s="724">
        <v>0</v>
      </c>
      <c r="S74" s="724">
        <v>0</v>
      </c>
      <c r="T74" s="724">
        <v>0</v>
      </c>
      <c r="U74" s="724">
        <v>0</v>
      </c>
      <c r="V74" s="724">
        <v>0</v>
      </c>
      <c r="W74" s="510"/>
      <c r="X74" s="510"/>
    </row>
    <row r="75" ht="25.15" customHeight="1" spans="1:24">
      <c r="A75" s="289" t="s">
        <v>150</v>
      </c>
      <c r="B75" s="312" t="s">
        <v>177</v>
      </c>
      <c r="C75" s="312" t="s">
        <v>151</v>
      </c>
      <c r="D75" s="460">
        <v>17000</v>
      </c>
      <c r="E75" s="441">
        <f t="shared" ref="E75:E107" si="8">F75+G75+H75</f>
        <v>17000</v>
      </c>
      <c r="F75" s="441"/>
      <c r="G75" s="460">
        <v>17000</v>
      </c>
      <c r="H75" s="441"/>
      <c r="I75" s="441"/>
      <c r="J75" s="441"/>
      <c r="K75" s="724"/>
      <c r="L75" s="724"/>
      <c r="M75" s="724"/>
      <c r="N75" s="724"/>
      <c r="O75" s="724"/>
      <c r="P75" s="724"/>
      <c r="Q75" s="724"/>
      <c r="R75" s="724"/>
      <c r="S75" s="724"/>
      <c r="T75" s="724"/>
      <c r="U75" s="724"/>
      <c r="V75" s="724"/>
      <c r="W75" s="510"/>
      <c r="X75" s="510"/>
    </row>
    <row r="76" ht="25.15" customHeight="1" spans="1:24">
      <c r="A76" s="289" t="s">
        <v>152</v>
      </c>
      <c r="B76" s="312" t="s">
        <v>177</v>
      </c>
      <c r="C76" s="312" t="s">
        <v>178</v>
      </c>
      <c r="D76" s="460">
        <v>17000</v>
      </c>
      <c r="E76" s="441">
        <f t="shared" si="8"/>
        <v>17000</v>
      </c>
      <c r="F76" s="441"/>
      <c r="G76" s="460">
        <v>17000</v>
      </c>
      <c r="H76" s="441"/>
      <c r="I76" s="441"/>
      <c r="J76" s="441"/>
      <c r="K76" s="724"/>
      <c r="L76" s="724"/>
      <c r="M76" s="724"/>
      <c r="N76" s="724"/>
      <c r="O76" s="724"/>
      <c r="P76" s="724"/>
      <c r="Q76" s="724"/>
      <c r="R76" s="724"/>
      <c r="S76" s="724"/>
      <c r="T76" s="724"/>
      <c r="U76" s="724"/>
      <c r="V76" s="724"/>
      <c r="W76" s="510"/>
      <c r="X76" s="510"/>
    </row>
    <row r="77" ht="25.15" customHeight="1" spans="1:24">
      <c r="A77" s="296" t="s">
        <v>154</v>
      </c>
      <c r="B77" s="312" t="s">
        <v>177</v>
      </c>
      <c r="C77" s="313" t="s">
        <v>179</v>
      </c>
      <c r="D77" s="460">
        <v>17000</v>
      </c>
      <c r="E77" s="441">
        <f t="shared" si="8"/>
        <v>17000</v>
      </c>
      <c r="F77" s="441"/>
      <c r="G77" s="460">
        <v>17000</v>
      </c>
      <c r="H77" s="441"/>
      <c r="I77" s="441"/>
      <c r="J77" s="441"/>
      <c r="K77" s="724"/>
      <c r="L77" s="724"/>
      <c r="M77" s="724"/>
      <c r="N77" s="724"/>
      <c r="O77" s="724"/>
      <c r="P77" s="724"/>
      <c r="Q77" s="724"/>
      <c r="R77" s="724"/>
      <c r="S77" s="724"/>
      <c r="T77" s="724"/>
      <c r="U77" s="724"/>
      <c r="V77" s="724"/>
      <c r="W77" s="510"/>
      <c r="X77" s="510"/>
    </row>
    <row r="78" ht="25.15" customHeight="1" spans="1:24">
      <c r="A78" s="289">
        <v>208</v>
      </c>
      <c r="B78" s="312" t="s">
        <v>177</v>
      </c>
      <c r="C78" s="313" t="s">
        <v>121</v>
      </c>
      <c r="D78" s="460">
        <v>255479</v>
      </c>
      <c r="E78" s="441">
        <f t="shared" si="8"/>
        <v>255479</v>
      </c>
      <c r="F78" s="460">
        <v>255479</v>
      </c>
      <c r="G78" s="717"/>
      <c r="H78" s="441"/>
      <c r="I78" s="441"/>
      <c r="J78" s="441"/>
      <c r="K78" s="724"/>
      <c r="L78" s="724"/>
      <c r="M78" s="724"/>
      <c r="N78" s="724"/>
      <c r="O78" s="724"/>
      <c r="P78" s="724"/>
      <c r="Q78" s="724"/>
      <c r="R78" s="724"/>
      <c r="S78" s="724"/>
      <c r="T78" s="724"/>
      <c r="U78" s="724"/>
      <c r="V78" s="724"/>
      <c r="W78" s="510"/>
      <c r="X78" s="510"/>
    </row>
    <row r="79" ht="25.15" customHeight="1" spans="1:24">
      <c r="A79" s="289" t="s">
        <v>122</v>
      </c>
      <c r="B79" s="312" t="s">
        <v>177</v>
      </c>
      <c r="C79" s="313" t="s">
        <v>123</v>
      </c>
      <c r="D79" s="460">
        <v>238579</v>
      </c>
      <c r="E79" s="441">
        <f t="shared" si="8"/>
        <v>238579</v>
      </c>
      <c r="F79" s="460">
        <v>238579</v>
      </c>
      <c r="G79" s="718"/>
      <c r="H79" s="441"/>
      <c r="I79" s="441"/>
      <c r="J79" s="441"/>
      <c r="K79" s="724"/>
      <c r="L79" s="724"/>
      <c r="M79" s="724"/>
      <c r="N79" s="724"/>
      <c r="O79" s="724"/>
      <c r="P79" s="724"/>
      <c r="Q79" s="724"/>
      <c r="R79" s="724"/>
      <c r="S79" s="724"/>
      <c r="T79" s="724"/>
      <c r="U79" s="724"/>
      <c r="V79" s="724"/>
      <c r="W79" s="510"/>
      <c r="X79" s="510"/>
    </row>
    <row r="80" ht="25.15" customHeight="1" spans="1:24">
      <c r="A80" s="296" t="s">
        <v>124</v>
      </c>
      <c r="B80" s="312" t="s">
        <v>177</v>
      </c>
      <c r="C80" s="313" t="s">
        <v>180</v>
      </c>
      <c r="D80" s="460">
        <v>159053</v>
      </c>
      <c r="E80" s="441">
        <f t="shared" si="8"/>
        <v>159053</v>
      </c>
      <c r="F80" s="460">
        <v>159053</v>
      </c>
      <c r="G80" s="718"/>
      <c r="H80" s="441"/>
      <c r="I80" s="441"/>
      <c r="J80" s="441"/>
      <c r="K80" s="724"/>
      <c r="L80" s="724"/>
      <c r="M80" s="724"/>
      <c r="N80" s="724"/>
      <c r="O80" s="724"/>
      <c r="P80" s="724"/>
      <c r="Q80" s="724"/>
      <c r="R80" s="724"/>
      <c r="S80" s="724"/>
      <c r="T80" s="724"/>
      <c r="U80" s="724"/>
      <c r="V80" s="724"/>
      <c r="W80" s="510"/>
      <c r="X80" s="510"/>
    </row>
    <row r="81" ht="25.15" customHeight="1" spans="1:24">
      <c r="A81" s="296" t="s">
        <v>126</v>
      </c>
      <c r="B81" s="312" t="s">
        <v>177</v>
      </c>
      <c r="C81" s="313" t="s">
        <v>181</v>
      </c>
      <c r="D81" s="460">
        <v>79526</v>
      </c>
      <c r="E81" s="441">
        <f t="shared" si="8"/>
        <v>79526</v>
      </c>
      <c r="F81" s="460">
        <v>79526</v>
      </c>
      <c r="G81" s="718"/>
      <c r="H81" s="441"/>
      <c r="I81" s="441"/>
      <c r="J81" s="441"/>
      <c r="K81" s="724"/>
      <c r="L81" s="724"/>
      <c r="M81" s="724"/>
      <c r="N81" s="724"/>
      <c r="O81" s="724"/>
      <c r="P81" s="724"/>
      <c r="Q81" s="724"/>
      <c r="R81" s="724"/>
      <c r="S81" s="724"/>
      <c r="T81" s="724"/>
      <c r="U81" s="724"/>
      <c r="V81" s="724"/>
      <c r="W81" s="510"/>
      <c r="X81" s="510"/>
    </row>
    <row r="82" ht="25.15" customHeight="1" spans="1:24">
      <c r="A82" s="289" t="s">
        <v>128</v>
      </c>
      <c r="B82" s="312" t="s">
        <v>177</v>
      </c>
      <c r="C82" s="313" t="s">
        <v>129</v>
      </c>
      <c r="D82" s="460">
        <v>16900</v>
      </c>
      <c r="E82" s="441">
        <f t="shared" si="8"/>
        <v>16900</v>
      </c>
      <c r="F82" s="460">
        <v>16900</v>
      </c>
      <c r="G82" s="718"/>
      <c r="H82" s="441"/>
      <c r="I82" s="441"/>
      <c r="J82" s="441"/>
      <c r="K82" s="724"/>
      <c r="L82" s="724"/>
      <c r="M82" s="724"/>
      <c r="N82" s="724"/>
      <c r="O82" s="724"/>
      <c r="P82" s="724"/>
      <c r="Q82" s="724"/>
      <c r="R82" s="724"/>
      <c r="S82" s="724"/>
      <c r="T82" s="724"/>
      <c r="U82" s="724"/>
      <c r="V82" s="724"/>
      <c r="W82" s="510"/>
      <c r="X82" s="510"/>
    </row>
    <row r="83" ht="25.15" customHeight="1" spans="1:24">
      <c r="A83" s="296" t="s">
        <v>130</v>
      </c>
      <c r="B83" s="312" t="s">
        <v>177</v>
      </c>
      <c r="C83" s="313" t="s">
        <v>182</v>
      </c>
      <c r="D83" s="460">
        <v>16900</v>
      </c>
      <c r="E83" s="441">
        <f t="shared" si="8"/>
        <v>16900</v>
      </c>
      <c r="F83" s="460">
        <v>16900</v>
      </c>
      <c r="G83" s="718"/>
      <c r="H83" s="441"/>
      <c r="I83" s="441"/>
      <c r="J83" s="441"/>
      <c r="K83" s="724"/>
      <c r="L83" s="724"/>
      <c r="M83" s="724"/>
      <c r="N83" s="724"/>
      <c r="O83" s="724"/>
      <c r="P83" s="724"/>
      <c r="Q83" s="724"/>
      <c r="R83" s="724"/>
      <c r="S83" s="724"/>
      <c r="T83" s="724"/>
      <c r="U83" s="724"/>
      <c r="V83" s="724"/>
      <c r="W83" s="510"/>
      <c r="X83" s="510"/>
    </row>
    <row r="84" ht="25.15" customHeight="1" spans="1:24">
      <c r="A84" s="274">
        <v>210</v>
      </c>
      <c r="B84" s="312" t="s">
        <v>177</v>
      </c>
      <c r="C84" s="313" t="s">
        <v>132</v>
      </c>
      <c r="D84" s="460">
        <v>74556</v>
      </c>
      <c r="E84" s="441">
        <f t="shared" si="8"/>
        <v>74556</v>
      </c>
      <c r="F84" s="460">
        <v>74556</v>
      </c>
      <c r="G84" s="718"/>
      <c r="H84" s="441"/>
      <c r="I84" s="441"/>
      <c r="J84" s="441"/>
      <c r="K84" s="724"/>
      <c r="L84" s="724"/>
      <c r="M84" s="724"/>
      <c r="N84" s="724"/>
      <c r="O84" s="724"/>
      <c r="P84" s="724"/>
      <c r="Q84" s="724"/>
      <c r="R84" s="724"/>
      <c r="S84" s="724"/>
      <c r="T84" s="724"/>
      <c r="U84" s="724"/>
      <c r="V84" s="724"/>
      <c r="W84" s="510"/>
      <c r="X84" s="510"/>
    </row>
    <row r="85" ht="25.15" customHeight="1" spans="1:24">
      <c r="A85" s="274" t="s">
        <v>133</v>
      </c>
      <c r="B85" s="312" t="s">
        <v>177</v>
      </c>
      <c r="C85" s="313" t="s">
        <v>161</v>
      </c>
      <c r="D85" s="460">
        <v>74556</v>
      </c>
      <c r="E85" s="441">
        <f t="shared" si="8"/>
        <v>74556</v>
      </c>
      <c r="F85" s="460">
        <v>74556</v>
      </c>
      <c r="G85" s="718"/>
      <c r="H85" s="441"/>
      <c r="I85" s="441"/>
      <c r="J85" s="441"/>
      <c r="K85" s="724"/>
      <c r="L85" s="724"/>
      <c r="M85" s="724"/>
      <c r="N85" s="724"/>
      <c r="O85" s="724"/>
      <c r="P85" s="724"/>
      <c r="Q85" s="724"/>
      <c r="R85" s="724"/>
      <c r="S85" s="724"/>
      <c r="T85" s="724"/>
      <c r="U85" s="724"/>
      <c r="V85" s="724"/>
      <c r="W85" s="510"/>
      <c r="X85" s="510"/>
    </row>
    <row r="86" ht="25.15" customHeight="1" spans="1:24">
      <c r="A86" s="274" t="s">
        <v>167</v>
      </c>
      <c r="B86" s="312" t="s">
        <v>177</v>
      </c>
      <c r="C86" s="348" t="s">
        <v>163</v>
      </c>
      <c r="D86" s="460">
        <v>74556</v>
      </c>
      <c r="E86" s="441">
        <f t="shared" si="8"/>
        <v>74556</v>
      </c>
      <c r="F86" s="460">
        <v>74556</v>
      </c>
      <c r="G86" s="719"/>
      <c r="H86" s="441"/>
      <c r="I86" s="441"/>
      <c r="J86" s="441"/>
      <c r="K86" s="724"/>
      <c r="L86" s="724"/>
      <c r="M86" s="724"/>
      <c r="N86" s="724"/>
      <c r="O86" s="724"/>
      <c r="P86" s="724"/>
      <c r="Q86" s="724"/>
      <c r="R86" s="724"/>
      <c r="S86" s="724"/>
      <c r="T86" s="724"/>
      <c r="U86" s="724"/>
      <c r="V86" s="724"/>
      <c r="W86" s="510"/>
      <c r="X86" s="510"/>
    </row>
    <row r="87" ht="25.15" customHeight="1" spans="1:24">
      <c r="A87" s="274">
        <v>214</v>
      </c>
      <c r="B87" s="312" t="s">
        <v>177</v>
      </c>
      <c r="C87" s="313" t="s">
        <v>137</v>
      </c>
      <c r="D87" s="460">
        <f t="shared" ref="D87:D89" si="9">E87+I87</f>
        <v>1430354</v>
      </c>
      <c r="E87" s="441">
        <f t="shared" si="8"/>
        <v>1340354</v>
      </c>
      <c r="F87" s="408">
        <v>1073535</v>
      </c>
      <c r="G87" s="460">
        <v>266819</v>
      </c>
      <c r="H87" s="441"/>
      <c r="I87" s="408">
        <v>90000</v>
      </c>
      <c r="J87" s="408">
        <v>90000</v>
      </c>
      <c r="K87" s="724"/>
      <c r="L87" s="724"/>
      <c r="M87" s="724"/>
      <c r="N87" s="724"/>
      <c r="O87" s="724"/>
      <c r="P87" s="724"/>
      <c r="Q87" s="724"/>
      <c r="R87" s="724"/>
      <c r="S87" s="724"/>
      <c r="T87" s="724"/>
      <c r="U87" s="724"/>
      <c r="V87" s="724"/>
      <c r="W87" s="510"/>
      <c r="X87" s="510"/>
    </row>
    <row r="88" ht="25.15" customHeight="1" spans="1:24">
      <c r="A88" s="274" t="s">
        <v>138</v>
      </c>
      <c r="B88" s="312" t="s">
        <v>177</v>
      </c>
      <c r="C88" s="313" t="s">
        <v>139</v>
      </c>
      <c r="D88" s="460">
        <f t="shared" si="9"/>
        <v>1430354</v>
      </c>
      <c r="E88" s="441">
        <f t="shared" si="8"/>
        <v>1340354</v>
      </c>
      <c r="F88" s="408">
        <v>1073535</v>
      </c>
      <c r="G88" s="460">
        <v>266819</v>
      </c>
      <c r="H88" s="441"/>
      <c r="I88" s="408">
        <v>90000</v>
      </c>
      <c r="J88" s="408">
        <v>90000</v>
      </c>
      <c r="K88" s="724"/>
      <c r="L88" s="724"/>
      <c r="M88" s="724"/>
      <c r="N88" s="724"/>
      <c r="O88" s="724"/>
      <c r="P88" s="724"/>
      <c r="Q88" s="724"/>
      <c r="R88" s="724"/>
      <c r="S88" s="724"/>
      <c r="T88" s="724"/>
      <c r="U88" s="724"/>
      <c r="V88" s="724"/>
      <c r="W88" s="510"/>
      <c r="X88" s="510"/>
    </row>
    <row r="89" ht="25.15" customHeight="1" spans="1:24">
      <c r="A89" s="274" t="s">
        <v>140</v>
      </c>
      <c r="B89" s="312" t="s">
        <v>177</v>
      </c>
      <c r="C89" s="313" t="s">
        <v>141</v>
      </c>
      <c r="D89" s="460">
        <f t="shared" si="9"/>
        <v>1340354</v>
      </c>
      <c r="E89" s="441">
        <f t="shared" si="8"/>
        <v>1340354</v>
      </c>
      <c r="F89" s="408">
        <v>1073535</v>
      </c>
      <c r="G89" s="460">
        <v>266819</v>
      </c>
      <c r="H89" s="441"/>
      <c r="I89" s="441"/>
      <c r="J89" s="441"/>
      <c r="K89" s="724"/>
      <c r="L89" s="724"/>
      <c r="M89" s="724"/>
      <c r="N89" s="724"/>
      <c r="O89" s="724"/>
      <c r="P89" s="724"/>
      <c r="Q89" s="724"/>
      <c r="R89" s="724"/>
      <c r="S89" s="724"/>
      <c r="T89" s="724"/>
      <c r="U89" s="724"/>
      <c r="V89" s="724"/>
      <c r="W89" s="510"/>
      <c r="X89" s="510"/>
    </row>
    <row r="90" s="212" customFormat="1" ht="25.15" customHeight="1" spans="1:24">
      <c r="A90" s="274" t="s">
        <v>187</v>
      </c>
      <c r="B90" s="312" t="s">
        <v>177</v>
      </c>
      <c r="C90" s="313" t="s">
        <v>174</v>
      </c>
      <c r="D90" s="460">
        <v>90000</v>
      </c>
      <c r="E90" s="441">
        <f t="shared" si="8"/>
        <v>0</v>
      </c>
      <c r="F90" s="441"/>
      <c r="G90" s="441"/>
      <c r="H90" s="441"/>
      <c r="I90" s="408">
        <v>90000</v>
      </c>
      <c r="J90" s="408">
        <v>90000</v>
      </c>
      <c r="K90" s="724"/>
      <c r="L90" s="724"/>
      <c r="M90" s="724"/>
      <c r="N90" s="724"/>
      <c r="O90" s="724"/>
      <c r="P90" s="724"/>
      <c r="Q90" s="724"/>
      <c r="R90" s="724"/>
      <c r="S90" s="724"/>
      <c r="T90" s="724"/>
      <c r="U90" s="724"/>
      <c r="V90" s="724"/>
      <c r="W90" s="510"/>
      <c r="X90" s="510"/>
    </row>
    <row r="91" s="212" customFormat="1" ht="25.15" customHeight="1" spans="1:24">
      <c r="A91" s="274">
        <v>221</v>
      </c>
      <c r="B91" s="312" t="s">
        <v>177</v>
      </c>
      <c r="C91" s="313" t="s">
        <v>144</v>
      </c>
      <c r="D91" s="460">
        <v>119290</v>
      </c>
      <c r="E91" s="441">
        <f t="shared" si="8"/>
        <v>119290</v>
      </c>
      <c r="F91" s="441">
        <v>119290</v>
      </c>
      <c r="G91" s="460"/>
      <c r="H91" s="441"/>
      <c r="I91" s="441"/>
      <c r="J91" s="441"/>
      <c r="K91" s="724"/>
      <c r="L91" s="724"/>
      <c r="M91" s="724"/>
      <c r="N91" s="724"/>
      <c r="O91" s="724"/>
      <c r="P91" s="724"/>
      <c r="Q91" s="724"/>
      <c r="R91" s="724"/>
      <c r="S91" s="724"/>
      <c r="T91" s="724"/>
      <c r="U91" s="724"/>
      <c r="V91" s="724"/>
      <c r="W91" s="510"/>
      <c r="X91" s="510"/>
    </row>
    <row r="92" s="212" customFormat="1" ht="25.15" customHeight="1" spans="1:24">
      <c r="A92" s="274" t="s">
        <v>145</v>
      </c>
      <c r="B92" s="312" t="s">
        <v>177</v>
      </c>
      <c r="C92" s="313" t="s">
        <v>165</v>
      </c>
      <c r="D92" s="460">
        <v>119290</v>
      </c>
      <c r="E92" s="441">
        <f t="shared" si="8"/>
        <v>119290</v>
      </c>
      <c r="F92" s="441">
        <v>119290</v>
      </c>
      <c r="G92" s="460"/>
      <c r="H92" s="441"/>
      <c r="I92" s="441"/>
      <c r="J92" s="441"/>
      <c r="K92" s="724"/>
      <c r="L92" s="724"/>
      <c r="M92" s="724"/>
      <c r="N92" s="724"/>
      <c r="O92" s="724"/>
      <c r="P92" s="724"/>
      <c r="Q92" s="724"/>
      <c r="R92" s="724"/>
      <c r="S92" s="724"/>
      <c r="T92" s="724"/>
      <c r="U92" s="724"/>
      <c r="V92" s="724"/>
      <c r="W92" s="510"/>
      <c r="X92" s="510"/>
    </row>
    <row r="93" s="212" customFormat="1" ht="25.15" customHeight="1" spans="1:24">
      <c r="A93" s="274" t="s">
        <v>147</v>
      </c>
      <c r="B93" s="312" t="s">
        <v>177</v>
      </c>
      <c r="C93" s="313" t="s">
        <v>148</v>
      </c>
      <c r="D93" s="460">
        <v>119290</v>
      </c>
      <c r="E93" s="441">
        <f t="shared" si="8"/>
        <v>119290</v>
      </c>
      <c r="F93" s="441">
        <v>119290</v>
      </c>
      <c r="G93" s="460"/>
      <c r="H93" s="720"/>
      <c r="I93" s="720"/>
      <c r="J93" s="720"/>
      <c r="K93" s="341"/>
      <c r="L93" s="341"/>
      <c r="M93" s="341"/>
      <c r="N93" s="341"/>
      <c r="O93" s="341"/>
      <c r="P93" s="341"/>
      <c r="Q93" s="341"/>
      <c r="R93" s="341"/>
      <c r="S93" s="528"/>
      <c r="T93" s="528"/>
      <c r="U93" s="529"/>
      <c r="V93" s="528"/>
      <c r="W93" s="510"/>
      <c r="X93" s="510"/>
    </row>
    <row r="94" s="693" customFormat="1" ht="27" customHeight="1" spans="1:24">
      <c r="A94" s="309"/>
      <c r="B94" s="309" t="s">
        <v>183</v>
      </c>
      <c r="C94" s="317" t="s">
        <v>184</v>
      </c>
      <c r="D94" s="721">
        <f t="shared" ref="D94:D110" si="10">E94+I94</f>
        <v>344485</v>
      </c>
      <c r="E94" s="721">
        <f t="shared" si="8"/>
        <v>94485</v>
      </c>
      <c r="F94" s="721">
        <f>F95+F101+F104+F108</f>
        <v>78038</v>
      </c>
      <c r="G94" s="721">
        <v>16447</v>
      </c>
      <c r="H94" s="721">
        <v>0</v>
      </c>
      <c r="I94" s="721">
        <v>250000</v>
      </c>
      <c r="J94" s="721">
        <v>250000</v>
      </c>
      <c r="K94" s="725">
        <v>0</v>
      </c>
      <c r="L94" s="725">
        <v>0</v>
      </c>
      <c r="M94" s="725">
        <v>0</v>
      </c>
      <c r="N94" s="725">
        <v>0</v>
      </c>
      <c r="O94" s="725">
        <v>0</v>
      </c>
      <c r="P94" s="725">
        <v>0</v>
      </c>
      <c r="Q94" s="725">
        <v>0</v>
      </c>
      <c r="R94" s="725">
        <v>0</v>
      </c>
      <c r="S94" s="725">
        <v>0</v>
      </c>
      <c r="T94" s="725">
        <v>0</v>
      </c>
      <c r="U94" s="725">
        <v>0</v>
      </c>
      <c r="V94" s="725">
        <v>0</v>
      </c>
      <c r="W94" s="727"/>
      <c r="X94" s="727"/>
    </row>
    <row r="95" s="694" customFormat="1" ht="27" customHeight="1" spans="1:24">
      <c r="A95" s="312">
        <v>208</v>
      </c>
      <c r="B95" s="312" t="s">
        <v>183</v>
      </c>
      <c r="C95" s="319" t="s">
        <v>121</v>
      </c>
      <c r="D95" s="722">
        <f t="shared" si="10"/>
        <v>13147</v>
      </c>
      <c r="E95" s="722">
        <f t="shared" si="8"/>
        <v>13147</v>
      </c>
      <c r="F95" s="723">
        <v>13147</v>
      </c>
      <c r="G95" s="722"/>
      <c r="H95" s="722"/>
      <c r="I95" s="722"/>
      <c r="J95" s="722"/>
      <c r="K95" s="726"/>
      <c r="L95" s="726"/>
      <c r="M95" s="726"/>
      <c r="N95" s="726"/>
      <c r="O95" s="726"/>
      <c r="P95" s="726"/>
      <c r="Q95" s="726"/>
      <c r="R95" s="726"/>
      <c r="S95" s="726"/>
      <c r="T95" s="726"/>
      <c r="U95" s="726"/>
      <c r="V95" s="726"/>
      <c r="W95" s="728"/>
      <c r="X95" s="728"/>
    </row>
    <row r="96" s="694" customFormat="1" ht="27" customHeight="1" spans="1:24">
      <c r="A96" s="312" t="s">
        <v>122</v>
      </c>
      <c r="B96" s="312" t="s">
        <v>183</v>
      </c>
      <c r="C96" s="321" t="s">
        <v>157</v>
      </c>
      <c r="D96" s="722">
        <f t="shared" si="10"/>
        <v>12277</v>
      </c>
      <c r="E96" s="722">
        <f t="shared" si="8"/>
        <v>12277</v>
      </c>
      <c r="F96" s="723">
        <v>12277</v>
      </c>
      <c r="G96" s="722"/>
      <c r="H96" s="722"/>
      <c r="I96" s="722"/>
      <c r="J96" s="722"/>
      <c r="K96" s="726"/>
      <c r="L96" s="726"/>
      <c r="M96" s="726"/>
      <c r="N96" s="726"/>
      <c r="O96" s="726"/>
      <c r="P96" s="726"/>
      <c r="Q96" s="726"/>
      <c r="R96" s="726"/>
      <c r="S96" s="726"/>
      <c r="T96" s="726"/>
      <c r="U96" s="726"/>
      <c r="V96" s="726"/>
      <c r="W96" s="728"/>
      <c r="X96" s="728"/>
    </row>
    <row r="97" s="694" customFormat="1" ht="27" customHeight="1" spans="1:24">
      <c r="A97" s="312" t="s">
        <v>124</v>
      </c>
      <c r="B97" s="312" t="s">
        <v>183</v>
      </c>
      <c r="C97" s="321" t="s">
        <v>125</v>
      </c>
      <c r="D97" s="722">
        <f t="shared" si="10"/>
        <v>8185</v>
      </c>
      <c r="E97" s="722">
        <f t="shared" si="8"/>
        <v>8185</v>
      </c>
      <c r="F97" s="723">
        <v>8185</v>
      </c>
      <c r="G97" s="722"/>
      <c r="H97" s="722"/>
      <c r="I97" s="722"/>
      <c r="J97" s="722"/>
      <c r="K97" s="726"/>
      <c r="L97" s="726"/>
      <c r="M97" s="726"/>
      <c r="N97" s="726"/>
      <c r="O97" s="726"/>
      <c r="P97" s="726"/>
      <c r="Q97" s="726"/>
      <c r="R97" s="726"/>
      <c r="S97" s="726"/>
      <c r="T97" s="726"/>
      <c r="U97" s="726"/>
      <c r="V97" s="726"/>
      <c r="W97" s="728"/>
      <c r="X97" s="728"/>
    </row>
    <row r="98" s="694" customFormat="1" ht="27" customHeight="1" spans="1:24">
      <c r="A98" s="312" t="s">
        <v>126</v>
      </c>
      <c r="B98" s="312" t="s">
        <v>183</v>
      </c>
      <c r="C98" s="321" t="s">
        <v>127</v>
      </c>
      <c r="D98" s="722">
        <f t="shared" si="10"/>
        <v>4092</v>
      </c>
      <c r="E98" s="722">
        <f t="shared" si="8"/>
        <v>4092</v>
      </c>
      <c r="F98" s="723">
        <v>4092</v>
      </c>
      <c r="G98" s="722"/>
      <c r="H98" s="722"/>
      <c r="I98" s="722"/>
      <c r="J98" s="722"/>
      <c r="K98" s="726"/>
      <c r="L98" s="726"/>
      <c r="M98" s="726"/>
      <c r="N98" s="726"/>
      <c r="O98" s="726"/>
      <c r="P98" s="726"/>
      <c r="Q98" s="726"/>
      <c r="R98" s="726"/>
      <c r="S98" s="726"/>
      <c r="T98" s="726"/>
      <c r="U98" s="726"/>
      <c r="V98" s="726"/>
      <c r="W98" s="728"/>
      <c r="X98" s="728"/>
    </row>
    <row r="99" s="694" customFormat="1" ht="27" customHeight="1" spans="1:24">
      <c r="A99" s="312" t="s">
        <v>128</v>
      </c>
      <c r="B99" s="312" t="s">
        <v>183</v>
      </c>
      <c r="C99" s="321" t="s">
        <v>158</v>
      </c>
      <c r="D99" s="722">
        <f t="shared" si="10"/>
        <v>870</v>
      </c>
      <c r="E99" s="722">
        <f t="shared" si="8"/>
        <v>870</v>
      </c>
      <c r="F99" s="723">
        <v>870</v>
      </c>
      <c r="G99" s="722"/>
      <c r="H99" s="722"/>
      <c r="I99" s="722"/>
      <c r="J99" s="722"/>
      <c r="K99" s="726"/>
      <c r="L99" s="726"/>
      <c r="M99" s="726"/>
      <c r="N99" s="726"/>
      <c r="O99" s="726"/>
      <c r="P99" s="726"/>
      <c r="Q99" s="726"/>
      <c r="R99" s="726"/>
      <c r="S99" s="726"/>
      <c r="T99" s="726"/>
      <c r="U99" s="726"/>
      <c r="V99" s="726"/>
      <c r="W99" s="728"/>
      <c r="X99" s="728"/>
    </row>
    <row r="100" s="694" customFormat="1" ht="27" customHeight="1" spans="1:24">
      <c r="A100" s="312" t="s">
        <v>130</v>
      </c>
      <c r="B100" s="312" t="s">
        <v>183</v>
      </c>
      <c r="C100" s="321" t="s">
        <v>159</v>
      </c>
      <c r="D100" s="722">
        <f t="shared" si="10"/>
        <v>870</v>
      </c>
      <c r="E100" s="722">
        <f t="shared" si="8"/>
        <v>870</v>
      </c>
      <c r="F100" s="723">
        <v>870</v>
      </c>
      <c r="G100" s="722"/>
      <c r="H100" s="722"/>
      <c r="I100" s="722"/>
      <c r="J100" s="722"/>
      <c r="K100" s="726"/>
      <c r="L100" s="726"/>
      <c r="M100" s="726"/>
      <c r="N100" s="726"/>
      <c r="O100" s="726"/>
      <c r="P100" s="726"/>
      <c r="Q100" s="726"/>
      <c r="R100" s="726"/>
      <c r="S100" s="726"/>
      <c r="T100" s="726"/>
      <c r="U100" s="726"/>
      <c r="V100" s="726"/>
      <c r="W100" s="728"/>
      <c r="X100" s="728"/>
    </row>
    <row r="101" s="694" customFormat="1" ht="27" customHeight="1" spans="1:24">
      <c r="A101" s="312">
        <v>210</v>
      </c>
      <c r="B101" s="312" t="s">
        <v>183</v>
      </c>
      <c r="C101" s="311" t="s">
        <v>132</v>
      </c>
      <c r="D101" s="722">
        <f t="shared" si="10"/>
        <v>3837</v>
      </c>
      <c r="E101" s="722">
        <f t="shared" si="8"/>
        <v>3837</v>
      </c>
      <c r="F101" s="723">
        <v>3837</v>
      </c>
      <c r="G101" s="722"/>
      <c r="H101" s="722"/>
      <c r="I101" s="722"/>
      <c r="J101" s="722"/>
      <c r="K101" s="726"/>
      <c r="L101" s="726"/>
      <c r="M101" s="726"/>
      <c r="N101" s="726"/>
      <c r="O101" s="726"/>
      <c r="P101" s="726"/>
      <c r="Q101" s="726"/>
      <c r="R101" s="726"/>
      <c r="S101" s="726"/>
      <c r="T101" s="726"/>
      <c r="U101" s="726"/>
      <c r="V101" s="726"/>
      <c r="W101" s="728"/>
      <c r="X101" s="728"/>
    </row>
    <row r="102" s="694" customFormat="1" ht="27" customHeight="1" spans="1:24">
      <c r="A102" s="312" t="s">
        <v>133</v>
      </c>
      <c r="B102" s="312" t="s">
        <v>183</v>
      </c>
      <c r="C102" s="322" t="s">
        <v>161</v>
      </c>
      <c r="D102" s="722">
        <f t="shared" si="10"/>
        <v>3837</v>
      </c>
      <c r="E102" s="722">
        <f t="shared" si="8"/>
        <v>3837</v>
      </c>
      <c r="F102" s="723">
        <v>3837</v>
      </c>
      <c r="G102" s="722"/>
      <c r="H102" s="722"/>
      <c r="I102" s="722"/>
      <c r="J102" s="722"/>
      <c r="K102" s="726"/>
      <c r="L102" s="726"/>
      <c r="M102" s="726"/>
      <c r="N102" s="726"/>
      <c r="O102" s="726"/>
      <c r="P102" s="726"/>
      <c r="Q102" s="726"/>
      <c r="R102" s="726"/>
      <c r="S102" s="726"/>
      <c r="T102" s="726"/>
      <c r="U102" s="726"/>
      <c r="V102" s="726"/>
      <c r="W102" s="728"/>
      <c r="X102" s="728"/>
    </row>
    <row r="103" s="694" customFormat="1" ht="27" customHeight="1" spans="1:24">
      <c r="A103" s="312" t="s">
        <v>167</v>
      </c>
      <c r="B103" s="312" t="s">
        <v>183</v>
      </c>
      <c r="C103" s="348" t="s">
        <v>163</v>
      </c>
      <c r="D103" s="722">
        <f t="shared" si="10"/>
        <v>3837</v>
      </c>
      <c r="E103" s="722">
        <f t="shared" si="8"/>
        <v>3837</v>
      </c>
      <c r="F103" s="723">
        <v>3837</v>
      </c>
      <c r="G103" s="722"/>
      <c r="H103" s="722"/>
      <c r="I103" s="722"/>
      <c r="J103" s="722"/>
      <c r="K103" s="726"/>
      <c r="L103" s="726"/>
      <c r="M103" s="726"/>
      <c r="N103" s="726"/>
      <c r="O103" s="726"/>
      <c r="P103" s="726"/>
      <c r="Q103" s="726"/>
      <c r="R103" s="726"/>
      <c r="S103" s="726"/>
      <c r="T103" s="726"/>
      <c r="U103" s="726"/>
      <c r="V103" s="726"/>
      <c r="W103" s="728"/>
      <c r="X103" s="728"/>
    </row>
    <row r="104" s="694" customFormat="1" ht="27" customHeight="1" spans="1:24">
      <c r="A104" s="312">
        <v>214</v>
      </c>
      <c r="B104" s="312" t="s">
        <v>183</v>
      </c>
      <c r="C104" s="311" t="s">
        <v>185</v>
      </c>
      <c r="D104" s="722">
        <f t="shared" si="10"/>
        <v>321362</v>
      </c>
      <c r="E104" s="722">
        <f t="shared" si="8"/>
        <v>71362</v>
      </c>
      <c r="F104" s="723">
        <v>54915</v>
      </c>
      <c r="G104" s="722">
        <v>16447</v>
      </c>
      <c r="H104" s="722"/>
      <c r="I104" s="722">
        <v>250000</v>
      </c>
      <c r="J104" s="722">
        <v>250000</v>
      </c>
      <c r="K104" s="726"/>
      <c r="L104" s="726"/>
      <c r="M104" s="726"/>
      <c r="N104" s="726"/>
      <c r="O104" s="726"/>
      <c r="P104" s="726"/>
      <c r="Q104" s="726"/>
      <c r="R104" s="726"/>
      <c r="S104" s="726"/>
      <c r="T104" s="726"/>
      <c r="U104" s="726"/>
      <c r="V104" s="726"/>
      <c r="W104" s="728"/>
      <c r="X104" s="728"/>
    </row>
    <row r="105" s="694" customFormat="1" ht="27" customHeight="1" spans="1:24">
      <c r="A105" s="312" t="s">
        <v>138</v>
      </c>
      <c r="B105" s="312" t="s">
        <v>183</v>
      </c>
      <c r="C105" s="311" t="s">
        <v>186</v>
      </c>
      <c r="D105" s="722">
        <f t="shared" si="10"/>
        <v>321362</v>
      </c>
      <c r="E105" s="722">
        <f t="shared" si="8"/>
        <v>71362</v>
      </c>
      <c r="F105" s="723">
        <v>54915</v>
      </c>
      <c r="G105" s="722">
        <v>16447</v>
      </c>
      <c r="H105" s="722"/>
      <c r="I105" s="722">
        <v>250000</v>
      </c>
      <c r="J105" s="722">
        <v>250000</v>
      </c>
      <c r="K105" s="726"/>
      <c r="L105" s="726"/>
      <c r="M105" s="726"/>
      <c r="N105" s="726"/>
      <c r="O105" s="726"/>
      <c r="P105" s="726"/>
      <c r="Q105" s="726"/>
      <c r="R105" s="726"/>
      <c r="S105" s="726"/>
      <c r="T105" s="726"/>
      <c r="U105" s="726"/>
      <c r="V105" s="726"/>
      <c r="W105" s="728"/>
      <c r="X105" s="728"/>
    </row>
    <row r="106" s="694" customFormat="1" ht="27" customHeight="1" spans="1:24">
      <c r="A106" s="312" t="s">
        <v>140</v>
      </c>
      <c r="B106" s="312" t="s">
        <v>183</v>
      </c>
      <c r="C106" s="311" t="s">
        <v>179</v>
      </c>
      <c r="D106" s="722">
        <f t="shared" si="10"/>
        <v>71362</v>
      </c>
      <c r="E106" s="722">
        <f t="shared" si="8"/>
        <v>71362</v>
      </c>
      <c r="F106" s="723">
        <v>54915</v>
      </c>
      <c r="G106" s="722">
        <v>16447</v>
      </c>
      <c r="H106" s="722"/>
      <c r="I106" s="722"/>
      <c r="J106" s="722"/>
      <c r="K106" s="726"/>
      <c r="L106" s="726"/>
      <c r="M106" s="726"/>
      <c r="N106" s="726"/>
      <c r="O106" s="726"/>
      <c r="P106" s="726"/>
      <c r="Q106" s="726"/>
      <c r="R106" s="726"/>
      <c r="S106" s="726"/>
      <c r="T106" s="726"/>
      <c r="U106" s="726"/>
      <c r="V106" s="726"/>
      <c r="W106" s="728"/>
      <c r="X106" s="728"/>
    </row>
    <row r="107" s="694" customFormat="1" ht="27" customHeight="1" spans="1:24">
      <c r="A107" s="312" t="s">
        <v>187</v>
      </c>
      <c r="B107" s="312" t="s">
        <v>183</v>
      </c>
      <c r="C107" s="322" t="s">
        <v>188</v>
      </c>
      <c r="D107" s="722">
        <f t="shared" si="10"/>
        <v>250000</v>
      </c>
      <c r="E107" s="722">
        <f t="shared" si="8"/>
        <v>0</v>
      </c>
      <c r="F107" s="723"/>
      <c r="G107" s="722"/>
      <c r="H107" s="722"/>
      <c r="I107" s="722">
        <v>250000</v>
      </c>
      <c r="J107" s="722">
        <v>250000</v>
      </c>
      <c r="K107" s="726"/>
      <c r="L107" s="726"/>
      <c r="M107" s="726"/>
      <c r="N107" s="726"/>
      <c r="O107" s="726"/>
      <c r="P107" s="726"/>
      <c r="Q107" s="726"/>
      <c r="R107" s="726"/>
      <c r="S107" s="726"/>
      <c r="T107" s="726"/>
      <c r="U107" s="726"/>
      <c r="V107" s="726"/>
      <c r="W107" s="728"/>
      <c r="X107" s="728"/>
    </row>
    <row r="108" s="694" customFormat="1" ht="27" customHeight="1" spans="1:24">
      <c r="A108" s="312">
        <v>221</v>
      </c>
      <c r="B108" s="312" t="s">
        <v>183</v>
      </c>
      <c r="C108" s="311" t="s">
        <v>144</v>
      </c>
      <c r="D108" s="722">
        <f t="shared" si="10"/>
        <v>6139</v>
      </c>
      <c r="E108" s="722">
        <v>6139</v>
      </c>
      <c r="F108" s="722">
        <v>6139</v>
      </c>
      <c r="G108" s="722"/>
      <c r="H108" s="722">
        <v>0</v>
      </c>
      <c r="I108" s="722"/>
      <c r="J108" s="722"/>
      <c r="K108" s="726"/>
      <c r="L108" s="726"/>
      <c r="M108" s="726"/>
      <c r="N108" s="726"/>
      <c r="O108" s="726"/>
      <c r="P108" s="726"/>
      <c r="Q108" s="726"/>
      <c r="R108" s="726"/>
      <c r="S108" s="726"/>
      <c r="T108" s="726"/>
      <c r="U108" s="726"/>
      <c r="V108" s="726"/>
      <c r="W108" s="728"/>
      <c r="X108" s="728"/>
    </row>
    <row r="109" s="694" customFormat="1" ht="27" customHeight="1" spans="1:24">
      <c r="A109" s="312" t="s">
        <v>145</v>
      </c>
      <c r="B109" s="312" t="s">
        <v>183</v>
      </c>
      <c r="C109" s="311" t="s">
        <v>165</v>
      </c>
      <c r="D109" s="722">
        <f t="shared" si="10"/>
        <v>6139</v>
      </c>
      <c r="E109" s="722">
        <v>6139</v>
      </c>
      <c r="F109" s="722">
        <v>6139</v>
      </c>
      <c r="G109" s="722"/>
      <c r="H109" s="722">
        <v>0</v>
      </c>
      <c r="I109" s="722"/>
      <c r="J109" s="722"/>
      <c r="K109" s="726"/>
      <c r="L109" s="726"/>
      <c r="M109" s="726"/>
      <c r="N109" s="726"/>
      <c r="O109" s="726"/>
      <c r="P109" s="726"/>
      <c r="Q109" s="726"/>
      <c r="R109" s="726"/>
      <c r="S109" s="726"/>
      <c r="T109" s="726"/>
      <c r="U109" s="726"/>
      <c r="V109" s="726"/>
      <c r="W109" s="728"/>
      <c r="X109" s="728"/>
    </row>
    <row r="110" s="694" customFormat="1" ht="27" customHeight="1" spans="1:24">
      <c r="A110" s="312" t="s">
        <v>147</v>
      </c>
      <c r="B110" s="312" t="s">
        <v>183</v>
      </c>
      <c r="C110" s="322" t="s">
        <v>148</v>
      </c>
      <c r="D110" s="722">
        <f t="shared" si="10"/>
        <v>6139</v>
      </c>
      <c r="E110" s="722">
        <v>6139</v>
      </c>
      <c r="F110" s="722">
        <v>6139</v>
      </c>
      <c r="G110" s="722"/>
      <c r="H110" s="722">
        <v>0</v>
      </c>
      <c r="I110" s="722"/>
      <c r="J110" s="722"/>
      <c r="K110" s="726">
        <v>0</v>
      </c>
      <c r="L110" s="726">
        <v>0</v>
      </c>
      <c r="M110" s="726">
        <v>0</v>
      </c>
      <c r="N110" s="726">
        <v>0</v>
      </c>
      <c r="O110" s="726">
        <v>0</v>
      </c>
      <c r="P110" s="726">
        <v>0</v>
      </c>
      <c r="Q110" s="726">
        <v>0</v>
      </c>
      <c r="R110" s="726">
        <v>0</v>
      </c>
      <c r="S110" s="726">
        <v>0</v>
      </c>
      <c r="T110" s="726">
        <v>0</v>
      </c>
      <c r="U110" s="726">
        <v>0</v>
      </c>
      <c r="V110" s="726">
        <v>0</v>
      </c>
      <c r="W110" s="728"/>
      <c r="X110" s="728"/>
    </row>
  </sheetData>
  <sheetProtection formatCells="0" formatColumns="0" formatRows="0"/>
  <autoFilter ref="A8:Y110">
    <extLst/>
  </autoFilter>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showGridLines="0" showZeros="0" topLeftCell="A81" workbookViewId="0">
      <selection activeCell="A101" sqref="A101"/>
    </sheetView>
  </sheetViews>
  <sheetFormatPr defaultColWidth="9.16666666666667" defaultRowHeight="11.25"/>
  <cols>
    <col min="1" max="1" width="22" customWidth="1"/>
    <col min="2" max="2" width="18.6666666666667" style="252" customWidth="1"/>
    <col min="3" max="3" width="66.1666666666667" customWidth="1"/>
    <col min="4" max="4" width="21.3333333333333" style="675" customWidth="1"/>
    <col min="5" max="7" width="21.5" style="675" customWidth="1"/>
    <col min="8" max="9" width="6.83333333333333" customWidth="1"/>
  </cols>
  <sheetData>
    <row r="1" ht="24.75" customHeight="1" spans="1:9">
      <c r="A1" s="512"/>
      <c r="B1" s="676"/>
      <c r="C1" s="512"/>
      <c r="D1" s="623"/>
      <c r="E1" s="623"/>
      <c r="F1" s="623"/>
      <c r="G1" s="623" t="s">
        <v>236</v>
      </c>
      <c r="H1" s="510"/>
      <c r="I1" s="510"/>
    </row>
    <row r="2" ht="24.75" customHeight="1" spans="1:9">
      <c r="A2" s="513" t="s">
        <v>237</v>
      </c>
      <c r="B2" s="596"/>
      <c r="C2" s="513"/>
      <c r="D2" s="677"/>
      <c r="E2" s="677"/>
      <c r="F2" s="677"/>
      <c r="G2" s="677"/>
      <c r="H2" s="510"/>
      <c r="I2" s="510"/>
    </row>
    <row r="3" s="212" customFormat="1" ht="24.75" customHeight="1" spans="1:9">
      <c r="A3" s="514"/>
      <c r="B3" s="676"/>
      <c r="C3" s="512"/>
      <c r="D3" s="623"/>
      <c r="E3" s="623"/>
      <c r="F3" s="623"/>
      <c r="G3" s="623" t="s">
        <v>87</v>
      </c>
      <c r="H3" s="524"/>
      <c r="I3" s="524"/>
    </row>
    <row r="4" s="212" customFormat="1" ht="24.75" customHeight="1" spans="1:9">
      <c r="A4" s="499" t="s">
        <v>113</v>
      </c>
      <c r="B4" s="471" t="s">
        <v>88</v>
      </c>
      <c r="C4" s="222" t="s">
        <v>114</v>
      </c>
      <c r="D4" s="627" t="s">
        <v>90</v>
      </c>
      <c r="E4" s="627" t="s">
        <v>218</v>
      </c>
      <c r="F4" s="627"/>
      <c r="G4" s="627"/>
      <c r="H4" s="524"/>
      <c r="I4" s="524"/>
    </row>
    <row r="5" s="212" customFormat="1" ht="24.75" customHeight="1" spans="1:9">
      <c r="A5" s="499"/>
      <c r="B5" s="471"/>
      <c r="C5" s="222"/>
      <c r="D5" s="627"/>
      <c r="E5" s="627" t="s">
        <v>224</v>
      </c>
      <c r="F5" s="627" t="s">
        <v>225</v>
      </c>
      <c r="G5" s="627" t="s">
        <v>226</v>
      </c>
      <c r="H5" s="524"/>
      <c r="I5" s="524"/>
    </row>
    <row r="6" s="212" customFormat="1" ht="30.75" customHeight="1" spans="1:9">
      <c r="A6" s="499"/>
      <c r="B6" s="471"/>
      <c r="C6" s="222"/>
      <c r="D6" s="627"/>
      <c r="E6" s="627"/>
      <c r="F6" s="627"/>
      <c r="G6" s="627"/>
      <c r="H6" s="524"/>
      <c r="I6" s="524"/>
    </row>
    <row r="7" s="212" customFormat="1" ht="27" customHeight="1" spans="1:9">
      <c r="A7" s="225"/>
      <c r="B7" s="226">
        <v>405</v>
      </c>
      <c r="C7" s="229" t="s">
        <v>118</v>
      </c>
      <c r="D7" s="678">
        <v>28167717</v>
      </c>
      <c r="E7" s="678">
        <v>22931462</v>
      </c>
      <c r="F7" s="678">
        <v>5203135</v>
      </c>
      <c r="G7" s="678">
        <v>33120</v>
      </c>
      <c r="H7" s="524"/>
      <c r="I7" s="524"/>
    </row>
    <row r="8" s="212" customFormat="1" ht="27" customHeight="1" spans="1:9">
      <c r="A8" s="257"/>
      <c r="B8" s="226" t="s">
        <v>119</v>
      </c>
      <c r="C8" s="229" t="s">
        <v>120</v>
      </c>
      <c r="D8" s="678">
        <f t="shared" ref="D8:G8" si="0">SUM(D9+D15+D18+D21)</f>
        <v>4570472</v>
      </c>
      <c r="E8" s="678">
        <f t="shared" si="0"/>
        <v>3861305</v>
      </c>
      <c r="F8" s="678">
        <f t="shared" si="0"/>
        <v>684327</v>
      </c>
      <c r="G8" s="678">
        <f t="shared" si="0"/>
        <v>24840</v>
      </c>
      <c r="H8" s="524"/>
      <c r="I8" s="524"/>
    </row>
    <row r="9" s="212" customFormat="1" ht="27" customHeight="1" spans="1:9">
      <c r="A9" s="260">
        <v>208</v>
      </c>
      <c r="B9" s="231" t="s">
        <v>119</v>
      </c>
      <c r="C9" s="261" t="s">
        <v>121</v>
      </c>
      <c r="D9" s="642">
        <f>SUM(D10+D13)</f>
        <v>625854</v>
      </c>
      <c r="E9" s="642">
        <f>SUM(E10+E13)</f>
        <v>625854</v>
      </c>
      <c r="F9" s="642"/>
      <c r="G9" s="642"/>
      <c r="H9" s="524"/>
      <c r="I9" s="524"/>
    </row>
    <row r="10" s="212" customFormat="1" ht="27" customHeight="1" spans="1:9">
      <c r="A10" s="263" t="s">
        <v>122</v>
      </c>
      <c r="B10" s="231" t="s">
        <v>119</v>
      </c>
      <c r="C10" s="264" t="s">
        <v>123</v>
      </c>
      <c r="D10" s="642">
        <f>SUM(D11+D12)</f>
        <v>600820</v>
      </c>
      <c r="E10" s="642">
        <f>SUM(E11+E12)</f>
        <v>600820</v>
      </c>
      <c r="F10" s="642"/>
      <c r="G10" s="642"/>
      <c r="H10" s="524"/>
      <c r="I10" s="524"/>
    </row>
    <row r="11" s="212" customFormat="1" ht="27" customHeight="1" spans="1:9">
      <c r="A11" s="265" t="s">
        <v>124</v>
      </c>
      <c r="B11" s="231" t="s">
        <v>119</v>
      </c>
      <c r="C11" s="266" t="s">
        <v>125</v>
      </c>
      <c r="D11" s="432">
        <v>400547</v>
      </c>
      <c r="E11" s="432">
        <v>400547</v>
      </c>
      <c r="F11" s="432"/>
      <c r="G11" s="642"/>
      <c r="H11" s="524"/>
      <c r="I11" s="524"/>
    </row>
    <row r="12" s="212" customFormat="1" ht="27" customHeight="1" spans="1:9">
      <c r="A12" s="268" t="s">
        <v>126</v>
      </c>
      <c r="B12" s="231" t="s">
        <v>119</v>
      </c>
      <c r="C12" s="266" t="s">
        <v>127</v>
      </c>
      <c r="D12" s="432">
        <v>200273</v>
      </c>
      <c r="E12" s="432">
        <v>200273</v>
      </c>
      <c r="F12" s="432"/>
      <c r="G12" s="642"/>
      <c r="H12" s="524"/>
      <c r="I12" s="524"/>
    </row>
    <row r="13" s="212" customFormat="1" ht="27" customHeight="1" spans="1:7">
      <c r="A13" s="268" t="s">
        <v>128</v>
      </c>
      <c r="B13" s="231" t="s">
        <v>119</v>
      </c>
      <c r="C13" s="266" t="s">
        <v>129</v>
      </c>
      <c r="D13" s="432">
        <v>25034</v>
      </c>
      <c r="E13" s="432">
        <v>25034</v>
      </c>
      <c r="F13" s="432"/>
      <c r="G13" s="642"/>
    </row>
    <row r="14" s="212" customFormat="1" ht="27" customHeight="1" spans="1:7">
      <c r="A14" s="265" t="s">
        <v>130</v>
      </c>
      <c r="B14" s="231" t="s">
        <v>119</v>
      </c>
      <c r="C14" s="266" t="s">
        <v>131</v>
      </c>
      <c r="D14" s="432">
        <v>25034</v>
      </c>
      <c r="E14" s="432">
        <v>25034</v>
      </c>
      <c r="F14" s="432"/>
      <c r="G14" s="642"/>
    </row>
    <row r="15" s="212" customFormat="1" ht="27" customHeight="1" spans="1:7">
      <c r="A15" s="265">
        <v>210</v>
      </c>
      <c r="B15" s="231" t="s">
        <v>119</v>
      </c>
      <c r="C15" s="266" t="s">
        <v>132</v>
      </c>
      <c r="D15" s="432">
        <v>187756</v>
      </c>
      <c r="E15" s="432">
        <v>187756</v>
      </c>
      <c r="F15" s="432"/>
      <c r="G15" s="642"/>
    </row>
    <row r="16" s="212" customFormat="1" ht="27" customHeight="1" spans="1:7">
      <c r="A16" s="268" t="s">
        <v>133</v>
      </c>
      <c r="B16" s="231" t="s">
        <v>119</v>
      </c>
      <c r="C16" s="266" t="s">
        <v>134</v>
      </c>
      <c r="D16" s="432">
        <v>187756</v>
      </c>
      <c r="E16" s="432">
        <v>187756</v>
      </c>
      <c r="F16" s="432"/>
      <c r="G16" s="642"/>
    </row>
    <row r="17" s="212" customFormat="1" ht="27" customHeight="1" spans="1:7">
      <c r="A17" s="265" t="s">
        <v>135</v>
      </c>
      <c r="B17" s="231" t="s">
        <v>119</v>
      </c>
      <c r="C17" s="266" t="s">
        <v>136</v>
      </c>
      <c r="D17" s="432">
        <v>187756</v>
      </c>
      <c r="E17" s="432">
        <v>187756</v>
      </c>
      <c r="F17" s="432"/>
      <c r="G17" s="642"/>
    </row>
    <row r="18" s="212" customFormat="1" ht="27" customHeight="1" spans="1:7">
      <c r="A18" s="265">
        <v>214</v>
      </c>
      <c r="B18" s="231" t="s">
        <v>119</v>
      </c>
      <c r="C18" s="266" t="s">
        <v>137</v>
      </c>
      <c r="D18" s="642">
        <f t="shared" ref="D18:D20" si="1">SUM(E18+F18+G18)</f>
        <v>3456452</v>
      </c>
      <c r="E18" s="642">
        <v>2747285</v>
      </c>
      <c r="F18" s="642">
        <v>684327</v>
      </c>
      <c r="G18" s="642">
        <v>24840</v>
      </c>
    </row>
    <row r="19" s="212" customFormat="1" ht="27" customHeight="1" spans="1:7">
      <c r="A19" s="268" t="s">
        <v>138</v>
      </c>
      <c r="B19" s="231" t="s">
        <v>119</v>
      </c>
      <c r="C19" s="266" t="s">
        <v>139</v>
      </c>
      <c r="D19" s="642">
        <f t="shared" si="1"/>
        <v>3756862</v>
      </c>
      <c r="E19" s="642">
        <f t="shared" ref="E19:G19" si="2">SUM(E20:E21)</f>
        <v>3047695</v>
      </c>
      <c r="F19" s="642">
        <f t="shared" si="2"/>
        <v>684327</v>
      </c>
      <c r="G19" s="642">
        <f t="shared" si="2"/>
        <v>24840</v>
      </c>
    </row>
    <row r="20" s="212" customFormat="1" ht="27" customHeight="1" spans="1:7">
      <c r="A20" s="265" t="s">
        <v>140</v>
      </c>
      <c r="B20" s="231" t="s">
        <v>119</v>
      </c>
      <c r="C20" s="266" t="s">
        <v>141</v>
      </c>
      <c r="D20" s="642">
        <f t="shared" si="1"/>
        <v>3456452</v>
      </c>
      <c r="E20" s="642">
        <v>2747285</v>
      </c>
      <c r="F20" s="642">
        <v>684327</v>
      </c>
      <c r="G20" s="642">
        <v>24840</v>
      </c>
    </row>
    <row r="21" s="212" customFormat="1" ht="27" customHeight="1" spans="1:7">
      <c r="A21" s="265">
        <v>221</v>
      </c>
      <c r="B21" s="231" t="s">
        <v>119</v>
      </c>
      <c r="C21" s="266" t="s">
        <v>144</v>
      </c>
      <c r="D21" s="432">
        <v>300410</v>
      </c>
      <c r="E21" s="432">
        <v>300410</v>
      </c>
      <c r="F21" s="432"/>
      <c r="G21" s="642"/>
    </row>
    <row r="22" s="212" customFormat="1" ht="27" customHeight="1" spans="1:7">
      <c r="A22" s="268" t="s">
        <v>145</v>
      </c>
      <c r="B22" s="231" t="s">
        <v>119</v>
      </c>
      <c r="C22" s="266" t="s">
        <v>146</v>
      </c>
      <c r="D22" s="432">
        <v>300410</v>
      </c>
      <c r="E22" s="432">
        <v>300410</v>
      </c>
      <c r="F22" s="432"/>
      <c r="G22" s="642"/>
    </row>
    <row r="23" s="212" customFormat="1" ht="27" customHeight="1" spans="1:7">
      <c r="A23" s="265" t="s">
        <v>147</v>
      </c>
      <c r="B23" s="231" t="s">
        <v>119</v>
      </c>
      <c r="C23" s="266" t="s">
        <v>148</v>
      </c>
      <c r="D23" s="432">
        <v>300410</v>
      </c>
      <c r="E23" s="432">
        <v>300410</v>
      </c>
      <c r="F23" s="432"/>
      <c r="G23" s="642"/>
    </row>
    <row r="24" s="212" customFormat="1" ht="27" customHeight="1" spans="1:7">
      <c r="A24" s="270"/>
      <c r="B24" s="271" t="s">
        <v>149</v>
      </c>
      <c r="C24" s="271" t="s">
        <v>106</v>
      </c>
      <c r="D24" s="364">
        <v>7515361</v>
      </c>
      <c r="E24" s="364">
        <v>6353250</v>
      </c>
      <c r="F24" s="364">
        <v>1162111</v>
      </c>
      <c r="G24" s="361">
        <f>SUM(G25+G28+G34+G37)</f>
        <v>0</v>
      </c>
    </row>
    <row r="25" s="212" customFormat="1" ht="27" customHeight="1" spans="1:7">
      <c r="A25" s="231" t="s">
        <v>150</v>
      </c>
      <c r="B25" s="274" t="s">
        <v>149</v>
      </c>
      <c r="C25" s="261" t="s">
        <v>151</v>
      </c>
      <c r="D25" s="366">
        <v>5477421</v>
      </c>
      <c r="E25" s="366">
        <v>4315310</v>
      </c>
      <c r="F25" s="366">
        <v>1162111</v>
      </c>
      <c r="G25" s="361"/>
    </row>
    <row r="26" s="212" customFormat="1" ht="27" customHeight="1" spans="1:7">
      <c r="A26" s="231" t="s">
        <v>152</v>
      </c>
      <c r="B26" s="274" t="s">
        <v>149</v>
      </c>
      <c r="C26" s="261" t="s">
        <v>153</v>
      </c>
      <c r="D26" s="366">
        <v>5477421</v>
      </c>
      <c r="E26" s="366">
        <v>4315310</v>
      </c>
      <c r="F26" s="366">
        <v>1162111</v>
      </c>
      <c r="G26" s="361"/>
    </row>
    <row r="27" s="212" customFormat="1" ht="27" customHeight="1" spans="1:7">
      <c r="A27" s="231" t="s">
        <v>154</v>
      </c>
      <c r="B27" s="274" t="s">
        <v>149</v>
      </c>
      <c r="C27" s="261" t="s">
        <v>155</v>
      </c>
      <c r="D27" s="366">
        <v>5477421</v>
      </c>
      <c r="E27" s="366">
        <v>4315310</v>
      </c>
      <c r="F27" s="366">
        <v>1162111</v>
      </c>
      <c r="G27" s="361"/>
    </row>
    <row r="28" s="212" customFormat="1" ht="27" customHeight="1" spans="1:7">
      <c r="A28" s="231" t="s">
        <v>156</v>
      </c>
      <c r="B28" s="274" t="s">
        <v>149</v>
      </c>
      <c r="C28" s="261" t="s">
        <v>121</v>
      </c>
      <c r="D28" s="366">
        <v>1240323</v>
      </c>
      <c r="E28" s="366">
        <v>1240323</v>
      </c>
      <c r="F28" s="366"/>
      <c r="G28" s="361">
        <f>SUM(G29+G32)</f>
        <v>0</v>
      </c>
    </row>
    <row r="29" s="212" customFormat="1" ht="27" customHeight="1" spans="1:7">
      <c r="A29" s="231" t="s">
        <v>122</v>
      </c>
      <c r="B29" s="274" t="s">
        <v>149</v>
      </c>
      <c r="C29" s="261" t="s">
        <v>157</v>
      </c>
      <c r="D29" s="366">
        <v>981683</v>
      </c>
      <c r="E29" s="366">
        <v>981683</v>
      </c>
      <c r="F29" s="366"/>
      <c r="G29" s="361"/>
    </row>
    <row r="30" s="212" customFormat="1" ht="27" customHeight="1" spans="1:7">
      <c r="A30" s="231" t="s">
        <v>124</v>
      </c>
      <c r="B30" s="274" t="s">
        <v>149</v>
      </c>
      <c r="C30" s="261" t="s">
        <v>125</v>
      </c>
      <c r="D30" s="366">
        <v>654455</v>
      </c>
      <c r="E30" s="366">
        <v>654455</v>
      </c>
      <c r="F30" s="366"/>
      <c r="G30" s="361"/>
    </row>
    <row r="31" s="212" customFormat="1" ht="27" customHeight="1" spans="1:7">
      <c r="A31" s="231" t="s">
        <v>126</v>
      </c>
      <c r="B31" s="274" t="s">
        <v>149</v>
      </c>
      <c r="C31" s="261" t="s">
        <v>127</v>
      </c>
      <c r="D31" s="366">
        <v>327228</v>
      </c>
      <c r="E31" s="366">
        <v>327228</v>
      </c>
      <c r="F31" s="366"/>
      <c r="G31" s="361"/>
    </row>
    <row r="32" s="212" customFormat="1" ht="27" customHeight="1" spans="1:7">
      <c r="A32" s="231" t="s">
        <v>128</v>
      </c>
      <c r="B32" s="274" t="s">
        <v>149</v>
      </c>
      <c r="C32" s="261" t="s">
        <v>158</v>
      </c>
      <c r="D32" s="366">
        <v>258640</v>
      </c>
      <c r="E32" s="366">
        <v>258640</v>
      </c>
      <c r="F32" s="366"/>
      <c r="G32" s="361"/>
    </row>
    <row r="33" s="212" customFormat="1" ht="27" customHeight="1" spans="1:7">
      <c r="A33" s="231" t="s">
        <v>130</v>
      </c>
      <c r="B33" s="274" t="s">
        <v>149</v>
      </c>
      <c r="C33" s="261" t="s">
        <v>159</v>
      </c>
      <c r="D33" s="366">
        <v>258640</v>
      </c>
      <c r="E33" s="366">
        <v>258640</v>
      </c>
      <c r="F33" s="366"/>
      <c r="G33" s="361"/>
    </row>
    <row r="34" s="212" customFormat="1" ht="27" customHeight="1" spans="1:7">
      <c r="A34" s="231" t="s">
        <v>160</v>
      </c>
      <c r="B34" s="274" t="s">
        <v>149</v>
      </c>
      <c r="C34" s="261" t="s">
        <v>132</v>
      </c>
      <c r="D34" s="366">
        <v>306776</v>
      </c>
      <c r="E34" s="366">
        <v>306776</v>
      </c>
      <c r="F34" s="366"/>
      <c r="G34" s="361"/>
    </row>
    <row r="35" s="212" customFormat="1" ht="27" customHeight="1" spans="1:7">
      <c r="A35" s="231" t="s">
        <v>133</v>
      </c>
      <c r="B35" s="274" t="s">
        <v>149</v>
      </c>
      <c r="C35" s="261" t="s">
        <v>161</v>
      </c>
      <c r="D35" s="366">
        <v>306776</v>
      </c>
      <c r="E35" s="366">
        <v>306776</v>
      </c>
      <c r="F35" s="366"/>
      <c r="G35" s="361"/>
    </row>
    <row r="36" s="212" customFormat="1" ht="27" customHeight="1" spans="1:7">
      <c r="A36" s="347" t="s">
        <v>162</v>
      </c>
      <c r="B36" s="274" t="s">
        <v>149</v>
      </c>
      <c r="C36" s="348" t="s">
        <v>163</v>
      </c>
      <c r="D36" s="366">
        <v>306776</v>
      </c>
      <c r="E36" s="366">
        <v>306776</v>
      </c>
      <c r="F36" s="366"/>
      <c r="G36" s="361"/>
    </row>
    <row r="37" s="212" customFormat="1" ht="27" customHeight="1" spans="1:7">
      <c r="A37" s="231" t="s">
        <v>164</v>
      </c>
      <c r="B37" s="274" t="s">
        <v>149</v>
      </c>
      <c r="C37" s="261" t="s">
        <v>144</v>
      </c>
      <c r="D37" s="366">
        <v>490841</v>
      </c>
      <c r="E37" s="366">
        <v>490841</v>
      </c>
      <c r="F37" s="366"/>
      <c r="G37" s="361"/>
    </row>
    <row r="38" s="212" customFormat="1" ht="27" customHeight="1" spans="1:7">
      <c r="A38" s="231" t="s">
        <v>145</v>
      </c>
      <c r="B38" s="274" t="s">
        <v>149</v>
      </c>
      <c r="C38" s="261" t="s">
        <v>165</v>
      </c>
      <c r="D38" s="366">
        <v>490841</v>
      </c>
      <c r="E38" s="366">
        <v>490841</v>
      </c>
      <c r="F38" s="366"/>
      <c r="G38" s="361"/>
    </row>
    <row r="39" s="212" customFormat="1" ht="27" customHeight="1" spans="1:7">
      <c r="A39" s="231" t="s">
        <v>147</v>
      </c>
      <c r="B39" s="274" t="s">
        <v>149</v>
      </c>
      <c r="C39" s="261" t="s">
        <v>148</v>
      </c>
      <c r="D39" s="366">
        <v>490841</v>
      </c>
      <c r="E39" s="366">
        <v>490841</v>
      </c>
      <c r="F39" s="366"/>
      <c r="G39" s="361"/>
    </row>
    <row r="40" s="212" customFormat="1" ht="27" customHeight="1" spans="1:7">
      <c r="A40" s="270"/>
      <c r="B40" s="226" t="s">
        <v>166</v>
      </c>
      <c r="C40" s="229" t="s">
        <v>107</v>
      </c>
      <c r="D40" s="679">
        <v>3355507</v>
      </c>
      <c r="E40" s="605">
        <v>2853747.48</v>
      </c>
      <c r="F40" s="605">
        <v>493479</v>
      </c>
      <c r="G40" s="486">
        <v>8280</v>
      </c>
    </row>
    <row r="41" s="212" customFormat="1" ht="27" customHeight="1" spans="1:7">
      <c r="A41" s="231" t="s">
        <v>156</v>
      </c>
      <c r="B41" s="231" t="s">
        <v>166</v>
      </c>
      <c r="C41" s="261" t="s">
        <v>121</v>
      </c>
      <c r="D41" s="435">
        <v>499643</v>
      </c>
      <c r="E41" s="435">
        <v>499643</v>
      </c>
      <c r="F41" s="448"/>
      <c r="G41" s="489"/>
    </row>
    <row r="42" s="212" customFormat="1" ht="27" customHeight="1" spans="1:7">
      <c r="A42" s="231" t="s">
        <v>122</v>
      </c>
      <c r="B42" s="231" t="s">
        <v>166</v>
      </c>
      <c r="C42" s="261" t="s">
        <v>157</v>
      </c>
      <c r="D42" s="435">
        <f>SUM(D43:D44)</f>
        <v>442368</v>
      </c>
      <c r="E42" s="435">
        <f>SUM(E43:E44)</f>
        <v>442368</v>
      </c>
      <c r="F42" s="448"/>
      <c r="G42" s="489"/>
    </row>
    <row r="43" s="212" customFormat="1" ht="27" customHeight="1" spans="1:7">
      <c r="A43" s="231" t="s">
        <v>124</v>
      </c>
      <c r="B43" s="231" t="s">
        <v>166</v>
      </c>
      <c r="C43" s="261" t="s">
        <v>125</v>
      </c>
      <c r="D43" s="435">
        <v>294912</v>
      </c>
      <c r="E43" s="435">
        <v>294912</v>
      </c>
      <c r="F43" s="448"/>
      <c r="G43" s="489"/>
    </row>
    <row r="44" s="212" customFormat="1" ht="27" customHeight="1" spans="1:7">
      <c r="A44" s="231" t="s">
        <v>126</v>
      </c>
      <c r="B44" s="231" t="s">
        <v>166</v>
      </c>
      <c r="C44" s="261" t="s">
        <v>127</v>
      </c>
      <c r="D44" s="435">
        <v>147456</v>
      </c>
      <c r="E44" s="435">
        <v>147456</v>
      </c>
      <c r="F44" s="302"/>
      <c r="G44" s="302"/>
    </row>
    <row r="45" s="212" customFormat="1" ht="27" customHeight="1" spans="1:7">
      <c r="A45" s="231" t="s">
        <v>128</v>
      </c>
      <c r="B45" s="231" t="s">
        <v>166</v>
      </c>
      <c r="C45" s="261" t="s">
        <v>158</v>
      </c>
      <c r="D45" s="435">
        <v>57275</v>
      </c>
      <c r="E45" s="435">
        <v>57275</v>
      </c>
      <c r="F45" s="302"/>
      <c r="G45" s="302"/>
    </row>
    <row r="46" s="212" customFormat="1" ht="27" customHeight="1" spans="1:7">
      <c r="A46" s="231" t="s">
        <v>130</v>
      </c>
      <c r="B46" s="231" t="s">
        <v>166</v>
      </c>
      <c r="C46" s="261" t="s">
        <v>159</v>
      </c>
      <c r="D46" s="435">
        <v>57275</v>
      </c>
      <c r="E46" s="435">
        <v>57275</v>
      </c>
      <c r="F46" s="302"/>
      <c r="G46" s="302"/>
    </row>
    <row r="47" s="212" customFormat="1" ht="27" customHeight="1" spans="1:7">
      <c r="A47" s="231" t="s">
        <v>160</v>
      </c>
      <c r="B47" s="231" t="s">
        <v>166</v>
      </c>
      <c r="C47" s="261" t="s">
        <v>132</v>
      </c>
      <c r="D47" s="435">
        <v>138240</v>
      </c>
      <c r="E47" s="435">
        <v>138240</v>
      </c>
      <c r="F47" s="302"/>
      <c r="G47" s="302"/>
    </row>
    <row r="48" s="212" customFormat="1" ht="27" customHeight="1" spans="1:7">
      <c r="A48" s="231" t="s">
        <v>133</v>
      </c>
      <c r="B48" s="231" t="s">
        <v>166</v>
      </c>
      <c r="C48" s="261" t="s">
        <v>161</v>
      </c>
      <c r="D48" s="435">
        <v>138240</v>
      </c>
      <c r="E48" s="435">
        <v>138240</v>
      </c>
      <c r="F48" s="302"/>
      <c r="G48" s="302"/>
    </row>
    <row r="49" s="212" customFormat="1" ht="27" customHeight="1" spans="1:7">
      <c r="A49" s="231" t="s">
        <v>167</v>
      </c>
      <c r="B49" s="231" t="s">
        <v>166</v>
      </c>
      <c r="C49" s="348" t="s">
        <v>163</v>
      </c>
      <c r="D49" s="435">
        <v>138240</v>
      </c>
      <c r="E49" s="435">
        <v>138240</v>
      </c>
      <c r="F49" s="302"/>
      <c r="G49" s="302"/>
    </row>
    <row r="50" s="212" customFormat="1" ht="27" customHeight="1" spans="1:7">
      <c r="A50" s="231" t="s">
        <v>168</v>
      </c>
      <c r="B50" s="231" t="s">
        <v>166</v>
      </c>
      <c r="C50" s="261" t="s">
        <v>169</v>
      </c>
      <c r="D50" s="435">
        <f t="shared" ref="D50:D52" si="3">SUM(E50:G50)</f>
        <v>2496440</v>
      </c>
      <c r="E50" s="435">
        <v>1994681</v>
      </c>
      <c r="F50" s="448">
        <v>493479</v>
      </c>
      <c r="G50" s="489">
        <v>8280</v>
      </c>
    </row>
    <row r="51" s="212" customFormat="1" ht="27" customHeight="1" spans="1:7">
      <c r="A51" s="231" t="s">
        <v>170</v>
      </c>
      <c r="B51" s="231" t="s">
        <v>166</v>
      </c>
      <c r="C51" s="261" t="s">
        <v>171</v>
      </c>
      <c r="D51" s="435">
        <f t="shared" si="3"/>
        <v>2496440</v>
      </c>
      <c r="E51" s="435">
        <v>1994681</v>
      </c>
      <c r="F51" s="448">
        <v>493479</v>
      </c>
      <c r="G51" s="489">
        <v>8280</v>
      </c>
    </row>
    <row r="52" s="212" customFormat="1" ht="27" customHeight="1" spans="1:7">
      <c r="A52" s="231" t="s">
        <v>172</v>
      </c>
      <c r="B52" s="231" t="s">
        <v>166</v>
      </c>
      <c r="C52" s="261" t="s">
        <v>155</v>
      </c>
      <c r="D52" s="435">
        <f t="shared" si="3"/>
        <v>2002961</v>
      </c>
      <c r="E52" s="435">
        <v>1994681</v>
      </c>
      <c r="F52" s="302"/>
      <c r="G52" s="489">
        <v>8280</v>
      </c>
    </row>
    <row r="53" s="212" customFormat="1" ht="27" customHeight="1" spans="1:7">
      <c r="A53" s="231" t="s">
        <v>173</v>
      </c>
      <c r="B53" s="231" t="s">
        <v>166</v>
      </c>
      <c r="C53" s="282" t="s">
        <v>174</v>
      </c>
      <c r="D53" s="448">
        <v>493479</v>
      </c>
      <c r="E53" s="435"/>
      <c r="F53" s="448">
        <v>493479</v>
      </c>
      <c r="G53" s="302"/>
    </row>
    <row r="54" s="212" customFormat="1" ht="27" customHeight="1" spans="1:7">
      <c r="A54" s="231" t="s">
        <v>164</v>
      </c>
      <c r="B54" s="231" t="s">
        <v>166</v>
      </c>
      <c r="C54" s="261" t="s">
        <v>144</v>
      </c>
      <c r="D54" s="435">
        <v>221184</v>
      </c>
      <c r="E54" s="435">
        <v>221184</v>
      </c>
      <c r="F54" s="302"/>
      <c r="G54" s="302"/>
    </row>
    <row r="55" s="212" customFormat="1" ht="27" customHeight="1" spans="1:7">
      <c r="A55" s="231" t="s">
        <v>145</v>
      </c>
      <c r="B55" s="231" t="s">
        <v>166</v>
      </c>
      <c r="C55" s="261" t="s">
        <v>165</v>
      </c>
      <c r="D55" s="435">
        <v>221184</v>
      </c>
      <c r="E55" s="435">
        <v>221184</v>
      </c>
      <c r="F55" s="302"/>
      <c r="G55" s="302"/>
    </row>
    <row r="56" s="212" customFormat="1" ht="24" customHeight="1" spans="1:7">
      <c r="A56" s="231" t="s">
        <v>147</v>
      </c>
      <c r="B56" s="231" t="s">
        <v>166</v>
      </c>
      <c r="C56" s="261" t="s">
        <v>148</v>
      </c>
      <c r="D56" s="435">
        <v>221184</v>
      </c>
      <c r="E56" s="435">
        <v>221184</v>
      </c>
      <c r="F56" s="302"/>
      <c r="G56" s="302"/>
    </row>
    <row r="57" s="212" customFormat="1" ht="27" customHeight="1" spans="1:7">
      <c r="A57" s="257"/>
      <c r="B57" s="354" t="s">
        <v>175</v>
      </c>
      <c r="C57" s="355" t="s">
        <v>108</v>
      </c>
      <c r="D57" s="680">
        <f t="shared" ref="D57:D72" si="4">E57+F57</f>
        <v>10825213</v>
      </c>
      <c r="E57" s="424">
        <v>8262261</v>
      </c>
      <c r="F57" s="424">
        <v>2562952</v>
      </c>
      <c r="G57" s="361">
        <f>SUM(G58+G64+G67+G70)</f>
        <v>0</v>
      </c>
    </row>
    <row r="58" s="212" customFormat="1" ht="27" customHeight="1" spans="1:7">
      <c r="A58" s="289">
        <v>214</v>
      </c>
      <c r="B58" s="290">
        <v>405007</v>
      </c>
      <c r="C58" s="291" t="s">
        <v>176</v>
      </c>
      <c r="D58" s="681">
        <f t="shared" si="4"/>
        <v>8433165.12</v>
      </c>
      <c r="E58" s="425">
        <v>5870213.12</v>
      </c>
      <c r="F58" s="682">
        <v>2562952</v>
      </c>
      <c r="G58" s="361">
        <f>SUM(G59+G62)</f>
        <v>0</v>
      </c>
    </row>
    <row r="59" s="212" customFormat="1" ht="27" customHeight="1" spans="1:7">
      <c r="A59" s="289" t="s">
        <v>138</v>
      </c>
      <c r="B59" s="290">
        <v>405007</v>
      </c>
      <c r="C59" s="295" t="s">
        <v>139</v>
      </c>
      <c r="D59" s="681">
        <f t="shared" si="4"/>
        <v>8433165.12</v>
      </c>
      <c r="E59" s="425">
        <v>5870213.12</v>
      </c>
      <c r="F59" s="425">
        <v>2562952</v>
      </c>
      <c r="G59" s="361"/>
    </row>
    <row r="60" s="212" customFormat="1" ht="27" customHeight="1" spans="1:7">
      <c r="A60" s="296" t="s">
        <v>140</v>
      </c>
      <c r="B60" s="290">
        <v>405007</v>
      </c>
      <c r="C60" s="295" t="s">
        <v>155</v>
      </c>
      <c r="D60" s="681">
        <f t="shared" si="4"/>
        <v>8433165.12</v>
      </c>
      <c r="E60" s="425">
        <v>5870213.12</v>
      </c>
      <c r="F60" s="425">
        <v>2562952</v>
      </c>
      <c r="G60" s="361"/>
    </row>
    <row r="61" s="212" customFormat="1" ht="27" customHeight="1" spans="1:7">
      <c r="A61" s="289">
        <v>208</v>
      </c>
      <c r="B61" s="290">
        <v>405007</v>
      </c>
      <c r="C61" s="295" t="s">
        <v>121</v>
      </c>
      <c r="D61" s="681">
        <f t="shared" si="4"/>
        <v>1343847</v>
      </c>
      <c r="E61" s="425">
        <v>1343847</v>
      </c>
      <c r="F61" s="604"/>
      <c r="G61" s="361"/>
    </row>
    <row r="62" s="212" customFormat="1" ht="27" customHeight="1" spans="1:7">
      <c r="A62" s="289" t="s">
        <v>122</v>
      </c>
      <c r="B62" s="290">
        <v>405007</v>
      </c>
      <c r="C62" s="295" t="s">
        <v>157</v>
      </c>
      <c r="D62" s="681">
        <f t="shared" si="4"/>
        <v>1290093.12</v>
      </c>
      <c r="E62" s="425">
        <v>1290093.12</v>
      </c>
      <c r="F62" s="604"/>
      <c r="G62" s="361"/>
    </row>
    <row r="63" s="212" customFormat="1" ht="27" customHeight="1" spans="1:7">
      <c r="A63" s="296" t="s">
        <v>124</v>
      </c>
      <c r="B63" s="290">
        <v>405007</v>
      </c>
      <c r="C63" s="295" t="s">
        <v>125</v>
      </c>
      <c r="D63" s="681">
        <f t="shared" si="4"/>
        <v>860062.08</v>
      </c>
      <c r="E63" s="425">
        <v>860062.08</v>
      </c>
      <c r="F63" s="604"/>
      <c r="G63" s="361"/>
    </row>
    <row r="64" s="212" customFormat="1" ht="27" customHeight="1" spans="1:7">
      <c r="A64" s="296" t="s">
        <v>126</v>
      </c>
      <c r="B64" s="290">
        <v>405007</v>
      </c>
      <c r="C64" s="295" t="s">
        <v>127</v>
      </c>
      <c r="D64" s="681">
        <f t="shared" si="4"/>
        <v>430031.04</v>
      </c>
      <c r="E64" s="425">
        <v>430031.04</v>
      </c>
      <c r="F64" s="604"/>
      <c r="G64" s="361"/>
    </row>
    <row r="65" s="212" customFormat="1" ht="27" customHeight="1" spans="1:7">
      <c r="A65" s="289" t="s">
        <v>128</v>
      </c>
      <c r="B65" s="290">
        <v>405007</v>
      </c>
      <c r="C65" s="295" t="s">
        <v>158</v>
      </c>
      <c r="D65" s="681">
        <f t="shared" si="4"/>
        <v>53753.88</v>
      </c>
      <c r="E65" s="425">
        <v>53753.88</v>
      </c>
      <c r="F65" s="604"/>
      <c r="G65" s="361"/>
    </row>
    <row r="66" s="212" customFormat="1" ht="27" customHeight="1" spans="1:7">
      <c r="A66" s="296" t="s">
        <v>130</v>
      </c>
      <c r="B66" s="290">
        <v>405007</v>
      </c>
      <c r="C66" s="295" t="s">
        <v>159</v>
      </c>
      <c r="D66" s="681">
        <f t="shared" si="4"/>
        <v>53753.88</v>
      </c>
      <c r="E66" s="425">
        <v>53753.88</v>
      </c>
      <c r="F66" s="604"/>
      <c r="G66" s="361"/>
    </row>
    <row r="67" s="212" customFormat="1" ht="27" customHeight="1" spans="1:7">
      <c r="A67" s="289">
        <v>210</v>
      </c>
      <c r="B67" s="290">
        <v>405007</v>
      </c>
      <c r="C67" s="295" t="s">
        <v>132</v>
      </c>
      <c r="D67" s="681">
        <f t="shared" si="4"/>
        <v>403154.1</v>
      </c>
      <c r="E67" s="425">
        <v>403154.1</v>
      </c>
      <c r="F67" s="604"/>
      <c r="G67" s="361"/>
    </row>
    <row r="68" s="212" customFormat="1" ht="27" customHeight="1" spans="1:7">
      <c r="A68" s="289" t="s">
        <v>133</v>
      </c>
      <c r="B68" s="290">
        <v>405007</v>
      </c>
      <c r="C68" s="295" t="s">
        <v>161</v>
      </c>
      <c r="D68" s="681">
        <f t="shared" si="4"/>
        <v>403154.1</v>
      </c>
      <c r="E68" s="425">
        <v>403154.1</v>
      </c>
      <c r="F68" s="604"/>
      <c r="G68" s="361"/>
    </row>
    <row r="69" s="212" customFormat="1" ht="27" customHeight="1" spans="1:7">
      <c r="A69" s="296" t="s">
        <v>167</v>
      </c>
      <c r="B69" s="290">
        <v>405007</v>
      </c>
      <c r="C69" s="348" t="s">
        <v>163</v>
      </c>
      <c r="D69" s="681">
        <f t="shared" si="4"/>
        <v>403154.1</v>
      </c>
      <c r="E69" s="425">
        <v>403154.1</v>
      </c>
      <c r="F69" s="604"/>
      <c r="G69" s="361"/>
    </row>
    <row r="70" s="212" customFormat="1" ht="27" customHeight="1" spans="1:7">
      <c r="A70" s="289">
        <v>221</v>
      </c>
      <c r="B70" s="290">
        <v>405007</v>
      </c>
      <c r="C70" s="295" t="s">
        <v>144</v>
      </c>
      <c r="D70" s="681">
        <f t="shared" si="4"/>
        <v>645046.56</v>
      </c>
      <c r="E70" s="425">
        <v>645046.56</v>
      </c>
      <c r="F70" s="604"/>
      <c r="G70" s="361"/>
    </row>
    <row r="71" s="212" customFormat="1" ht="27" customHeight="1" spans="1:7">
      <c r="A71" s="289" t="s">
        <v>145</v>
      </c>
      <c r="B71" s="290">
        <v>405007</v>
      </c>
      <c r="C71" s="295" t="s">
        <v>165</v>
      </c>
      <c r="D71" s="681">
        <f t="shared" si="4"/>
        <v>645046.56</v>
      </c>
      <c r="E71" s="425">
        <v>645046.56</v>
      </c>
      <c r="F71" s="604"/>
      <c r="G71" s="361"/>
    </row>
    <row r="72" s="212" customFormat="1" ht="27" customHeight="1" spans="1:7">
      <c r="A72" s="296" t="s">
        <v>147</v>
      </c>
      <c r="B72" s="290">
        <v>405007</v>
      </c>
      <c r="C72" s="295" t="s">
        <v>148</v>
      </c>
      <c r="D72" s="681">
        <f t="shared" si="4"/>
        <v>645046.56</v>
      </c>
      <c r="E72" s="425">
        <v>645046.56</v>
      </c>
      <c r="F72" s="604"/>
      <c r="G72" s="361"/>
    </row>
    <row r="73" s="212" customFormat="1" ht="27" customHeight="1" spans="1:7">
      <c r="A73" s="308"/>
      <c r="B73" s="309" t="s">
        <v>177</v>
      </c>
      <c r="C73" s="309" t="s">
        <v>109</v>
      </c>
      <c r="D73" s="442">
        <f>D74+D77+D83+D86+D89</f>
        <v>1806679</v>
      </c>
      <c r="E73" s="442">
        <v>1522860</v>
      </c>
      <c r="F73" s="442">
        <v>283819</v>
      </c>
      <c r="G73" s="361">
        <f>SUM(G74+G77+G83+G86+G89)</f>
        <v>0</v>
      </c>
    </row>
    <row r="74" s="212" customFormat="1" ht="27" customHeight="1" spans="1:7">
      <c r="A74" s="683">
        <v>201</v>
      </c>
      <c r="B74" s="312" t="s">
        <v>177</v>
      </c>
      <c r="C74" s="312" t="s">
        <v>151</v>
      </c>
      <c r="D74" s="460">
        <v>17000</v>
      </c>
      <c r="E74" s="441"/>
      <c r="F74" s="460">
        <v>17000</v>
      </c>
      <c r="G74" s="361"/>
    </row>
    <row r="75" s="212" customFormat="1" ht="27" customHeight="1" spans="1:7">
      <c r="A75" s="683" t="s">
        <v>152</v>
      </c>
      <c r="B75" s="312" t="s">
        <v>177</v>
      </c>
      <c r="C75" s="312" t="s">
        <v>178</v>
      </c>
      <c r="D75" s="460">
        <v>17000</v>
      </c>
      <c r="E75" s="441"/>
      <c r="F75" s="460">
        <v>17000</v>
      </c>
      <c r="G75" s="361"/>
    </row>
    <row r="76" s="212" customFormat="1" ht="27" customHeight="1" spans="1:7">
      <c r="A76" s="683" t="s">
        <v>154</v>
      </c>
      <c r="B76" s="312" t="s">
        <v>177</v>
      </c>
      <c r="C76" s="313" t="s">
        <v>179</v>
      </c>
      <c r="D76" s="460">
        <v>17000</v>
      </c>
      <c r="E76" s="441"/>
      <c r="F76" s="460">
        <v>17000</v>
      </c>
      <c r="G76" s="361"/>
    </row>
    <row r="77" s="212" customFormat="1" ht="27" customHeight="1" spans="1:7">
      <c r="A77" s="683">
        <v>208</v>
      </c>
      <c r="B77" s="312" t="s">
        <v>177</v>
      </c>
      <c r="C77" s="313" t="s">
        <v>121</v>
      </c>
      <c r="D77" s="460">
        <v>255479</v>
      </c>
      <c r="E77" s="460">
        <v>255479</v>
      </c>
      <c r="F77" s="684"/>
      <c r="G77" s="361"/>
    </row>
    <row r="78" s="212" customFormat="1" ht="27" customHeight="1" spans="1:7">
      <c r="A78" s="683" t="s">
        <v>122</v>
      </c>
      <c r="B78" s="312" t="s">
        <v>177</v>
      </c>
      <c r="C78" s="313" t="s">
        <v>123</v>
      </c>
      <c r="D78" s="460">
        <v>238579</v>
      </c>
      <c r="E78" s="460">
        <v>238579</v>
      </c>
      <c r="F78" s="685"/>
      <c r="G78" s="361"/>
    </row>
    <row r="79" s="212" customFormat="1" ht="27" customHeight="1" spans="1:7">
      <c r="A79" s="683" t="s">
        <v>124</v>
      </c>
      <c r="B79" s="312" t="s">
        <v>177</v>
      </c>
      <c r="C79" s="313" t="s">
        <v>180</v>
      </c>
      <c r="D79" s="460">
        <v>159053</v>
      </c>
      <c r="E79" s="460">
        <v>159053</v>
      </c>
      <c r="F79" s="685"/>
      <c r="G79" s="361"/>
    </row>
    <row r="80" s="212" customFormat="1" ht="27" customHeight="1" spans="1:7">
      <c r="A80" s="683" t="s">
        <v>126</v>
      </c>
      <c r="B80" s="312" t="s">
        <v>177</v>
      </c>
      <c r="C80" s="313" t="s">
        <v>181</v>
      </c>
      <c r="D80" s="460">
        <v>79526</v>
      </c>
      <c r="E80" s="460">
        <v>79526</v>
      </c>
      <c r="F80" s="685"/>
      <c r="G80" s="361"/>
    </row>
    <row r="81" s="212" customFormat="1" ht="27" customHeight="1" spans="1:7">
      <c r="A81" s="683" t="s">
        <v>128</v>
      </c>
      <c r="B81" s="312" t="s">
        <v>177</v>
      </c>
      <c r="C81" s="313" t="s">
        <v>129</v>
      </c>
      <c r="D81" s="460">
        <v>16900</v>
      </c>
      <c r="E81" s="460">
        <v>16900</v>
      </c>
      <c r="F81" s="685"/>
      <c r="G81" s="361"/>
    </row>
    <row r="82" s="212" customFormat="1" ht="27" customHeight="1" spans="1:7">
      <c r="A82" s="683" t="s">
        <v>130</v>
      </c>
      <c r="B82" s="312" t="s">
        <v>177</v>
      </c>
      <c r="C82" s="313" t="s">
        <v>182</v>
      </c>
      <c r="D82" s="460">
        <v>16900</v>
      </c>
      <c r="E82" s="460">
        <v>16900</v>
      </c>
      <c r="F82" s="685"/>
      <c r="G82" s="361"/>
    </row>
    <row r="83" s="212" customFormat="1" ht="27" customHeight="1" spans="1:7">
      <c r="A83" s="686">
        <v>210</v>
      </c>
      <c r="B83" s="312" t="s">
        <v>177</v>
      </c>
      <c r="C83" s="313" t="s">
        <v>132</v>
      </c>
      <c r="D83" s="460">
        <v>74556</v>
      </c>
      <c r="E83" s="460">
        <v>74556</v>
      </c>
      <c r="F83" s="685"/>
      <c r="G83" s="361"/>
    </row>
    <row r="84" s="212" customFormat="1" ht="27" customHeight="1" spans="1:7">
      <c r="A84" s="686" t="s">
        <v>133</v>
      </c>
      <c r="B84" s="312" t="s">
        <v>177</v>
      </c>
      <c r="C84" s="313" t="s">
        <v>161</v>
      </c>
      <c r="D84" s="460">
        <v>74556</v>
      </c>
      <c r="E84" s="460">
        <v>74556</v>
      </c>
      <c r="F84" s="685"/>
      <c r="G84" s="361"/>
    </row>
    <row r="85" s="212" customFormat="1" ht="27" customHeight="1" spans="1:7">
      <c r="A85" s="686" t="s">
        <v>167</v>
      </c>
      <c r="B85" s="312" t="s">
        <v>177</v>
      </c>
      <c r="C85" s="348" t="s">
        <v>163</v>
      </c>
      <c r="D85" s="460">
        <v>74556</v>
      </c>
      <c r="E85" s="460">
        <v>74556</v>
      </c>
      <c r="F85" s="685"/>
      <c r="G85" s="361"/>
    </row>
    <row r="86" s="212" customFormat="1" ht="27" customHeight="1" spans="1:7">
      <c r="A86" s="686">
        <v>214</v>
      </c>
      <c r="B86" s="312" t="s">
        <v>177</v>
      </c>
      <c r="C86" s="313" t="s">
        <v>137</v>
      </c>
      <c r="D86" s="460">
        <f t="shared" ref="D86:D88" si="5">E86+F86</f>
        <v>1340354</v>
      </c>
      <c r="E86" s="408">
        <v>1073535</v>
      </c>
      <c r="F86" s="687">
        <v>266819</v>
      </c>
      <c r="G86" s="361"/>
    </row>
    <row r="87" s="212" customFormat="1" ht="27" customHeight="1" spans="1:7">
      <c r="A87" s="686" t="s">
        <v>138</v>
      </c>
      <c r="B87" s="312" t="s">
        <v>177</v>
      </c>
      <c r="C87" s="313" t="s">
        <v>139</v>
      </c>
      <c r="D87" s="460">
        <f t="shared" si="5"/>
        <v>1340354</v>
      </c>
      <c r="E87" s="408">
        <v>1073535</v>
      </c>
      <c r="F87" s="687">
        <v>266819</v>
      </c>
      <c r="G87" s="361"/>
    </row>
    <row r="88" s="212" customFormat="1" ht="27" customHeight="1" spans="1:7">
      <c r="A88" s="686" t="s">
        <v>140</v>
      </c>
      <c r="B88" s="312" t="s">
        <v>177</v>
      </c>
      <c r="C88" s="313" t="s">
        <v>141</v>
      </c>
      <c r="D88" s="460">
        <f t="shared" si="5"/>
        <v>1340354</v>
      </c>
      <c r="E88" s="408">
        <v>1073535</v>
      </c>
      <c r="F88" s="687">
        <v>266819</v>
      </c>
      <c r="G88" s="361"/>
    </row>
    <row r="89" s="212" customFormat="1" ht="27" customHeight="1" spans="1:7">
      <c r="A89" s="686">
        <v>221</v>
      </c>
      <c r="B89" s="312" t="s">
        <v>177</v>
      </c>
      <c r="C89" s="313" t="s">
        <v>144</v>
      </c>
      <c r="D89" s="460">
        <v>119290</v>
      </c>
      <c r="E89" s="441">
        <v>119290</v>
      </c>
      <c r="F89" s="685"/>
      <c r="G89" s="361"/>
    </row>
    <row r="90" s="212" customFormat="1" ht="27" customHeight="1" spans="1:7">
      <c r="A90" s="686" t="s">
        <v>145</v>
      </c>
      <c r="B90" s="312" t="s">
        <v>177</v>
      </c>
      <c r="C90" s="313" t="s">
        <v>165</v>
      </c>
      <c r="D90" s="460">
        <v>119290</v>
      </c>
      <c r="E90" s="441">
        <v>119290</v>
      </c>
      <c r="F90" s="685"/>
      <c r="G90" s="361"/>
    </row>
    <row r="91" s="212" customFormat="1" ht="27" customHeight="1" spans="1:7">
      <c r="A91" s="686" t="s">
        <v>147</v>
      </c>
      <c r="B91" s="312" t="s">
        <v>177</v>
      </c>
      <c r="C91" s="313" t="s">
        <v>148</v>
      </c>
      <c r="D91" s="460">
        <v>119290</v>
      </c>
      <c r="E91" s="441">
        <v>119290</v>
      </c>
      <c r="F91" s="688"/>
      <c r="G91" s="361"/>
    </row>
    <row r="92" s="212" customFormat="1" ht="27" customHeight="1" spans="1:7">
      <c r="A92" s="309"/>
      <c r="B92" s="309" t="s">
        <v>183</v>
      </c>
      <c r="C92" s="317" t="s">
        <v>184</v>
      </c>
      <c r="D92" s="297">
        <f t="shared" ref="D92:D104" si="6">E92+F92</f>
        <v>94484.71</v>
      </c>
      <c r="E92" s="297">
        <v>78037.71</v>
      </c>
      <c r="F92" s="297">
        <v>16447</v>
      </c>
      <c r="G92" s="361">
        <f>SUM(G93+G99+G102+G105)</f>
        <v>0</v>
      </c>
    </row>
    <row r="93" s="212" customFormat="1" ht="27" customHeight="1" spans="1:7">
      <c r="A93" s="312">
        <v>208</v>
      </c>
      <c r="B93" s="312" t="s">
        <v>183</v>
      </c>
      <c r="C93" s="319" t="s">
        <v>121</v>
      </c>
      <c r="D93" s="411">
        <f t="shared" si="6"/>
        <v>13147</v>
      </c>
      <c r="E93" s="689">
        <v>13147</v>
      </c>
      <c r="F93" s="689"/>
      <c r="G93" s="361"/>
    </row>
    <row r="94" s="212" customFormat="1" ht="27" customHeight="1" spans="1:7">
      <c r="A94" s="312" t="s">
        <v>122</v>
      </c>
      <c r="B94" s="312" t="s">
        <v>183</v>
      </c>
      <c r="C94" s="321" t="s">
        <v>157</v>
      </c>
      <c r="D94" s="411">
        <f t="shared" si="6"/>
        <v>12277</v>
      </c>
      <c r="E94" s="689">
        <v>12277</v>
      </c>
      <c r="F94" s="689"/>
      <c r="G94" s="361"/>
    </row>
    <row r="95" s="212" customFormat="1" ht="27" customHeight="1" spans="1:7">
      <c r="A95" s="312" t="s">
        <v>124</v>
      </c>
      <c r="B95" s="312" t="s">
        <v>183</v>
      </c>
      <c r="C95" s="321" t="s">
        <v>125</v>
      </c>
      <c r="D95" s="411">
        <f t="shared" si="6"/>
        <v>8185</v>
      </c>
      <c r="E95" s="689">
        <v>8185</v>
      </c>
      <c r="F95" s="689"/>
      <c r="G95" s="361"/>
    </row>
    <row r="96" s="212" customFormat="1" ht="27" customHeight="1" spans="1:7">
      <c r="A96" s="312" t="s">
        <v>126</v>
      </c>
      <c r="B96" s="312" t="s">
        <v>183</v>
      </c>
      <c r="C96" s="321" t="s">
        <v>127</v>
      </c>
      <c r="D96" s="411">
        <f t="shared" si="6"/>
        <v>4092</v>
      </c>
      <c r="E96" s="689">
        <v>4092</v>
      </c>
      <c r="F96" s="689"/>
      <c r="G96" s="361"/>
    </row>
    <row r="97" s="212" customFormat="1" ht="27" customHeight="1" spans="1:7">
      <c r="A97" s="312" t="s">
        <v>128</v>
      </c>
      <c r="B97" s="312" t="s">
        <v>183</v>
      </c>
      <c r="C97" s="321" t="s">
        <v>158</v>
      </c>
      <c r="D97" s="411">
        <f t="shared" si="6"/>
        <v>870</v>
      </c>
      <c r="E97" s="689">
        <v>870</v>
      </c>
      <c r="F97" s="689"/>
      <c r="G97" s="361"/>
    </row>
    <row r="98" s="212" customFormat="1" ht="27" customHeight="1" spans="1:7">
      <c r="A98" s="312" t="s">
        <v>130</v>
      </c>
      <c r="B98" s="312" t="s">
        <v>183</v>
      </c>
      <c r="C98" s="321" t="s">
        <v>159</v>
      </c>
      <c r="D98" s="411">
        <f t="shared" si="6"/>
        <v>870</v>
      </c>
      <c r="E98" s="689">
        <v>870</v>
      </c>
      <c r="F98" s="689"/>
      <c r="G98" s="361"/>
    </row>
    <row r="99" s="212" customFormat="1" ht="27" customHeight="1" spans="1:7">
      <c r="A99" s="312">
        <v>210</v>
      </c>
      <c r="B99" s="312" t="s">
        <v>183</v>
      </c>
      <c r="C99" s="311" t="s">
        <v>132</v>
      </c>
      <c r="D99" s="411">
        <f t="shared" si="6"/>
        <v>3837</v>
      </c>
      <c r="E99" s="689">
        <v>3837</v>
      </c>
      <c r="F99" s="689"/>
      <c r="G99" s="361"/>
    </row>
    <row r="100" s="212" customFormat="1" ht="27" customHeight="1" spans="1:7">
      <c r="A100" s="312" t="s">
        <v>133</v>
      </c>
      <c r="B100" s="312" t="s">
        <v>183</v>
      </c>
      <c r="C100" s="322" t="s">
        <v>161</v>
      </c>
      <c r="D100" s="411">
        <f t="shared" si="6"/>
        <v>3837</v>
      </c>
      <c r="E100" s="689">
        <v>3837</v>
      </c>
      <c r="F100" s="689"/>
      <c r="G100" s="361"/>
    </row>
    <row r="101" s="212" customFormat="1" ht="27" customHeight="1" spans="1:7">
      <c r="A101" s="312" t="s">
        <v>167</v>
      </c>
      <c r="B101" s="312" t="s">
        <v>183</v>
      </c>
      <c r="C101" s="348" t="s">
        <v>163</v>
      </c>
      <c r="D101" s="411">
        <f t="shared" si="6"/>
        <v>3837</v>
      </c>
      <c r="E101" s="689">
        <v>3837</v>
      </c>
      <c r="F101" s="689"/>
      <c r="G101" s="361"/>
    </row>
    <row r="102" s="212" customFormat="1" ht="27" customHeight="1" spans="1:7">
      <c r="A102" s="312">
        <v>214</v>
      </c>
      <c r="B102" s="312" t="s">
        <v>183</v>
      </c>
      <c r="C102" s="311" t="s">
        <v>185</v>
      </c>
      <c r="D102" s="411">
        <f t="shared" si="6"/>
        <v>71362</v>
      </c>
      <c r="E102" s="689">
        <v>54915</v>
      </c>
      <c r="F102" s="411">
        <v>16447</v>
      </c>
      <c r="G102" s="361"/>
    </row>
    <row r="103" s="212" customFormat="1" ht="27" customHeight="1" spans="1:7">
      <c r="A103" s="312" t="s">
        <v>138</v>
      </c>
      <c r="B103" s="312" t="s">
        <v>183</v>
      </c>
      <c r="C103" s="311" t="s">
        <v>186</v>
      </c>
      <c r="D103" s="411">
        <f t="shared" si="6"/>
        <v>71362</v>
      </c>
      <c r="E103" s="689">
        <v>54915</v>
      </c>
      <c r="F103" s="411">
        <v>16447</v>
      </c>
      <c r="G103" s="361">
        <f>SUM(G104:G105)</f>
        <v>0</v>
      </c>
    </row>
    <row r="104" s="212" customFormat="1" ht="27" customHeight="1" spans="1:7">
      <c r="A104" s="312" t="s">
        <v>140</v>
      </c>
      <c r="B104" s="312" t="s">
        <v>183</v>
      </c>
      <c r="C104" s="311" t="s">
        <v>179</v>
      </c>
      <c r="D104" s="411">
        <f t="shared" si="6"/>
        <v>71362</v>
      </c>
      <c r="E104" s="689">
        <v>54915</v>
      </c>
      <c r="F104" s="411">
        <v>16447</v>
      </c>
      <c r="G104" s="361"/>
    </row>
    <row r="105" s="212" customFormat="1" ht="27" customHeight="1" spans="1:7">
      <c r="A105" s="312" t="s">
        <v>187</v>
      </c>
      <c r="B105" s="312" t="s">
        <v>183</v>
      </c>
      <c r="C105" s="322" t="s">
        <v>188</v>
      </c>
      <c r="D105" s="411"/>
      <c r="E105" s="689"/>
      <c r="F105" s="689"/>
      <c r="G105" s="361"/>
    </row>
    <row r="106" s="212" customFormat="1" ht="27" customHeight="1" spans="1:7">
      <c r="A106" s="312">
        <v>221</v>
      </c>
      <c r="B106" s="312" t="s">
        <v>183</v>
      </c>
      <c r="C106" s="311" t="s">
        <v>144</v>
      </c>
      <c r="D106" s="411">
        <f t="shared" ref="D106:D108" si="7">E106+F106</f>
        <v>6139</v>
      </c>
      <c r="E106" s="411">
        <v>6139</v>
      </c>
      <c r="F106" s="411"/>
      <c r="G106" s="361"/>
    </row>
    <row r="107" s="212" customFormat="1" ht="27" customHeight="1" spans="1:7">
      <c r="A107" s="312" t="s">
        <v>145</v>
      </c>
      <c r="B107" s="312" t="s">
        <v>183</v>
      </c>
      <c r="C107" s="311" t="s">
        <v>165</v>
      </c>
      <c r="D107" s="411">
        <f t="shared" si="7"/>
        <v>6139</v>
      </c>
      <c r="E107" s="411">
        <v>6139</v>
      </c>
      <c r="F107" s="411"/>
      <c r="G107" s="361"/>
    </row>
    <row r="108" s="212" customFormat="1" ht="27" customHeight="1" spans="1:7">
      <c r="A108" s="312" t="s">
        <v>147</v>
      </c>
      <c r="B108" s="312" t="s">
        <v>183</v>
      </c>
      <c r="C108" s="322" t="s">
        <v>148</v>
      </c>
      <c r="D108" s="411">
        <f t="shared" si="7"/>
        <v>6139</v>
      </c>
      <c r="E108" s="411">
        <v>6139</v>
      </c>
      <c r="F108" s="411"/>
      <c r="G108" s="361"/>
    </row>
    <row r="109" s="212" customFormat="1" ht="27" customHeight="1" spans="2:7">
      <c r="B109" s="385"/>
      <c r="D109" s="690"/>
      <c r="E109" s="690"/>
      <c r="F109" s="690"/>
      <c r="G109" s="690"/>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108"/>
  <sheetViews>
    <sheetView showGridLines="0" showZeros="0" topLeftCell="A33" workbookViewId="0">
      <selection activeCell="A49" sqref="A49:C49"/>
    </sheetView>
  </sheetViews>
  <sheetFormatPr defaultColWidth="6.66666666666667" defaultRowHeight="11.25"/>
  <cols>
    <col min="1" max="1" width="23.1666666666667" customWidth="1"/>
    <col min="2" max="2" width="16.6666666666667" style="252" customWidth="1"/>
    <col min="3" max="3" width="59.1666666666667" customWidth="1"/>
    <col min="4" max="4" width="17" style="622" customWidth="1"/>
    <col min="5" max="5" width="17.1666666666667" style="622" customWidth="1"/>
    <col min="6" max="6" width="16.1666666666667" style="622" customWidth="1"/>
    <col min="7" max="7" width="13.6666666666667" style="622" customWidth="1"/>
    <col min="8" max="8" width="12.8333333333333" style="622" customWidth="1"/>
    <col min="9" max="9" width="16" style="622" customWidth="1"/>
    <col min="10" max="10" width="10.1666666666667" style="622" customWidth="1"/>
    <col min="11" max="11" width="16.6666666666667" style="622" customWidth="1"/>
    <col min="12" max="12" width="15.5" style="622" customWidth="1"/>
    <col min="13" max="13" width="18" style="622" customWidth="1"/>
    <col min="14" max="14" width="16.8333333333333" style="622" customWidth="1"/>
    <col min="15" max="15" width="11.6666666666667" style="622" customWidth="1"/>
    <col min="16" max="16" width="13" style="622" customWidth="1"/>
    <col min="17" max="17" width="10.1666666666667" style="622" customWidth="1"/>
    <col min="18" max="18" width="12.8333333333333" style="622" customWidth="1"/>
    <col min="19" max="19" width="14.3333333333333" style="622" customWidth="1"/>
    <col min="20" max="20" width="13.5" style="622" customWidth="1"/>
    <col min="21" max="22" width="10.1666666666667" style="622" customWidth="1"/>
    <col min="23" max="23" width="13.6666666666667" style="622" customWidth="1"/>
    <col min="24" max="24" width="12" style="622" customWidth="1"/>
    <col min="25" max="25" width="11" style="622" customWidth="1"/>
    <col min="26" max="26" width="12.3333333333333" customWidth="1"/>
  </cols>
  <sheetData>
    <row r="1" s="510" customFormat="1" ht="23.1" customHeight="1" spans="1:256">
      <c r="A1" s="465"/>
      <c r="B1" s="595"/>
      <c r="C1" s="465"/>
      <c r="D1" s="623"/>
      <c r="E1" s="623"/>
      <c r="F1" s="623"/>
      <c r="G1" s="623"/>
      <c r="H1" s="623"/>
      <c r="I1" s="623"/>
      <c r="J1" s="623"/>
      <c r="K1" s="637"/>
      <c r="L1" s="623"/>
      <c r="M1" s="623"/>
      <c r="N1" s="623"/>
      <c r="O1" s="623"/>
      <c r="P1" s="623"/>
      <c r="Q1" s="623"/>
      <c r="R1" s="623"/>
      <c r="S1" s="623"/>
      <c r="T1" s="648" t="s">
        <v>238</v>
      </c>
      <c r="U1" s="648"/>
      <c r="V1" s="648"/>
      <c r="W1" s="648"/>
      <c r="X1" s="648"/>
      <c r="Y1" s="648"/>
      <c r="Z1" s="661"/>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c r="HT1" s="495"/>
      <c r="HU1" s="495"/>
      <c r="HV1" s="495"/>
      <c r="HW1" s="495"/>
      <c r="HX1" s="495"/>
      <c r="HY1" s="495"/>
      <c r="HZ1" s="495"/>
      <c r="IA1" s="495"/>
      <c r="IB1" s="495"/>
      <c r="IC1" s="495"/>
      <c r="ID1" s="495"/>
      <c r="IE1" s="495"/>
      <c r="IF1" s="495"/>
      <c r="IG1" s="495"/>
      <c r="IH1" s="495"/>
      <c r="II1" s="495"/>
      <c r="IJ1" s="495"/>
      <c r="IK1" s="495"/>
      <c r="IL1" s="495"/>
      <c r="IM1" s="495"/>
      <c r="IN1" s="495"/>
      <c r="IO1" s="495"/>
      <c r="IP1" s="495"/>
      <c r="IQ1" s="495"/>
      <c r="IR1" s="495"/>
      <c r="IS1" s="495"/>
      <c r="IT1" s="495"/>
      <c r="IU1" s="495"/>
      <c r="IV1" s="495"/>
    </row>
    <row r="2" s="510" customFormat="1" ht="23.1" customHeight="1" spans="1:256">
      <c r="A2" s="513" t="s">
        <v>239</v>
      </c>
      <c r="B2" s="596"/>
      <c r="C2" s="513"/>
      <c r="D2" s="624"/>
      <c r="E2" s="624"/>
      <c r="F2" s="624"/>
      <c r="G2" s="624"/>
      <c r="H2" s="624"/>
      <c r="I2" s="624"/>
      <c r="J2" s="624"/>
      <c r="K2" s="624"/>
      <c r="L2" s="624"/>
      <c r="M2" s="624"/>
      <c r="N2" s="624"/>
      <c r="O2" s="624"/>
      <c r="P2" s="624"/>
      <c r="Q2" s="624"/>
      <c r="R2" s="624"/>
      <c r="S2" s="624"/>
      <c r="T2" s="624"/>
      <c r="U2" s="624"/>
      <c r="V2" s="624"/>
      <c r="W2" s="624"/>
      <c r="X2" s="624"/>
      <c r="Y2" s="624"/>
      <c r="Z2" s="662"/>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c r="GV2" s="495"/>
      <c r="GW2" s="495"/>
      <c r="GX2" s="495"/>
      <c r="GY2" s="495"/>
      <c r="GZ2" s="495"/>
      <c r="HA2" s="495"/>
      <c r="HB2" s="495"/>
      <c r="HC2" s="495"/>
      <c r="HD2" s="495"/>
      <c r="HE2" s="495"/>
      <c r="HF2" s="495"/>
      <c r="HG2" s="495"/>
      <c r="HH2" s="495"/>
      <c r="HI2" s="495"/>
      <c r="HJ2" s="495"/>
      <c r="HK2" s="495"/>
      <c r="HL2" s="495"/>
      <c r="HM2" s="495"/>
      <c r="HN2" s="495"/>
      <c r="HO2" s="495"/>
      <c r="HP2" s="495"/>
      <c r="HQ2" s="495"/>
      <c r="HR2" s="495"/>
      <c r="HS2" s="495"/>
      <c r="HT2" s="495"/>
      <c r="HU2" s="495"/>
      <c r="HV2" s="495"/>
      <c r="HW2" s="495"/>
      <c r="HX2" s="495"/>
      <c r="HY2" s="495"/>
      <c r="HZ2" s="495"/>
      <c r="IA2" s="495"/>
      <c r="IB2" s="495"/>
      <c r="IC2" s="495"/>
      <c r="ID2" s="495"/>
      <c r="IE2" s="495"/>
      <c r="IF2" s="495"/>
      <c r="IG2" s="495"/>
      <c r="IH2" s="495"/>
      <c r="II2" s="495"/>
      <c r="IJ2" s="495"/>
      <c r="IK2" s="495"/>
      <c r="IL2" s="495"/>
      <c r="IM2" s="495"/>
      <c r="IN2" s="495"/>
      <c r="IO2" s="495"/>
      <c r="IP2" s="495"/>
      <c r="IQ2" s="495"/>
      <c r="IR2" s="495"/>
      <c r="IS2" s="495"/>
      <c r="IT2" s="495"/>
      <c r="IU2" s="495"/>
      <c r="IV2" s="495"/>
    </row>
    <row r="3" s="524" customFormat="1" ht="44.25" customHeight="1" spans="2:256">
      <c r="B3" s="514"/>
      <c r="D3" s="625"/>
      <c r="E3" s="625"/>
      <c r="F3" s="625"/>
      <c r="G3" s="625"/>
      <c r="H3" s="625"/>
      <c r="I3" s="625"/>
      <c r="J3" s="625"/>
      <c r="K3" s="638"/>
      <c r="L3" s="639"/>
      <c r="M3" s="639"/>
      <c r="N3" s="639"/>
      <c r="O3" s="625"/>
      <c r="P3" s="625"/>
      <c r="Q3" s="625"/>
      <c r="R3" s="625"/>
      <c r="S3" s="639"/>
      <c r="T3" s="638"/>
      <c r="U3" s="649"/>
      <c r="V3" s="649"/>
      <c r="W3" s="649"/>
      <c r="X3" s="649"/>
      <c r="Y3" s="649" t="s">
        <v>87</v>
      </c>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row>
    <row r="4" s="524" customFormat="1" ht="23.1" customHeight="1" spans="1:256">
      <c r="A4" s="472" t="s">
        <v>113</v>
      </c>
      <c r="B4" s="471" t="s">
        <v>88</v>
      </c>
      <c r="C4" s="472" t="s">
        <v>114</v>
      </c>
      <c r="D4" s="626" t="s">
        <v>115</v>
      </c>
      <c r="E4" s="627" t="s">
        <v>240</v>
      </c>
      <c r="F4" s="627"/>
      <c r="G4" s="627"/>
      <c r="H4" s="627"/>
      <c r="I4" s="627"/>
      <c r="J4" s="627"/>
      <c r="K4" s="627" t="s">
        <v>241</v>
      </c>
      <c r="L4" s="627"/>
      <c r="M4" s="627"/>
      <c r="N4" s="627"/>
      <c r="O4" s="627"/>
      <c r="P4" s="627"/>
      <c r="Q4" s="627"/>
      <c r="R4" s="650"/>
      <c r="S4" s="650" t="s">
        <v>242</v>
      </c>
      <c r="T4" s="651" t="s">
        <v>243</v>
      </c>
      <c r="U4" s="652"/>
      <c r="V4" s="652"/>
      <c r="W4" s="652"/>
      <c r="X4" s="652"/>
      <c r="Y4" s="663"/>
      <c r="Z4" s="662"/>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5"/>
      <c r="EH4" s="495"/>
      <c r="EI4" s="495"/>
      <c r="EJ4" s="495"/>
      <c r="EK4" s="495"/>
      <c r="EL4" s="495"/>
      <c r="EM4" s="495"/>
      <c r="EN4" s="495"/>
      <c r="EO4" s="495"/>
      <c r="EP4" s="495"/>
      <c r="EQ4" s="495"/>
      <c r="ER4" s="495"/>
      <c r="ES4" s="495"/>
      <c r="ET4" s="495"/>
      <c r="EU4" s="495"/>
      <c r="EV4" s="495"/>
      <c r="EW4" s="495"/>
      <c r="EX4" s="495"/>
      <c r="EY4" s="495"/>
      <c r="EZ4" s="495"/>
      <c r="FA4" s="495"/>
      <c r="FB4" s="495"/>
      <c r="FC4" s="495"/>
      <c r="FD4" s="495"/>
      <c r="FE4" s="495"/>
      <c r="FF4" s="495"/>
      <c r="FG4" s="495"/>
      <c r="FH4" s="495"/>
      <c r="FI4" s="495"/>
      <c r="FJ4" s="495"/>
      <c r="FK4" s="495"/>
      <c r="FL4" s="495"/>
      <c r="FM4" s="495"/>
      <c r="FN4" s="495"/>
      <c r="FO4" s="495"/>
      <c r="FP4" s="495"/>
      <c r="FQ4" s="495"/>
      <c r="FR4" s="495"/>
      <c r="FS4" s="495"/>
      <c r="FT4" s="495"/>
      <c r="FU4" s="495"/>
      <c r="FV4" s="495"/>
      <c r="FW4" s="495"/>
      <c r="FX4" s="495"/>
      <c r="FY4" s="495"/>
      <c r="FZ4" s="495"/>
      <c r="GA4" s="495"/>
      <c r="GB4" s="495"/>
      <c r="GC4" s="495"/>
      <c r="GD4" s="495"/>
      <c r="GE4" s="495"/>
      <c r="GF4" s="495"/>
      <c r="GG4" s="495"/>
      <c r="GH4" s="495"/>
      <c r="GI4" s="495"/>
      <c r="GJ4" s="495"/>
      <c r="GK4" s="495"/>
      <c r="GL4" s="495"/>
      <c r="GM4" s="495"/>
      <c r="GN4" s="495"/>
      <c r="GO4" s="495"/>
      <c r="GP4" s="495"/>
      <c r="GQ4" s="495"/>
      <c r="GR4" s="495"/>
      <c r="GS4" s="495"/>
      <c r="GT4" s="495"/>
      <c r="GU4" s="495"/>
      <c r="GV4" s="495"/>
      <c r="GW4" s="495"/>
      <c r="GX4" s="495"/>
      <c r="GY4" s="495"/>
      <c r="GZ4" s="495"/>
      <c r="HA4" s="495"/>
      <c r="HB4" s="495"/>
      <c r="HC4" s="495"/>
      <c r="HD4" s="495"/>
      <c r="HE4" s="495"/>
      <c r="HF4" s="495"/>
      <c r="HG4" s="495"/>
      <c r="HH4" s="495"/>
      <c r="HI4" s="495"/>
      <c r="HJ4" s="495"/>
      <c r="HK4" s="495"/>
      <c r="HL4" s="495"/>
      <c r="HM4" s="495"/>
      <c r="HN4" s="495"/>
      <c r="HO4" s="495"/>
      <c r="HP4" s="495"/>
      <c r="HQ4" s="495"/>
      <c r="HR4" s="495"/>
      <c r="HS4" s="495"/>
      <c r="HT4" s="495"/>
      <c r="HU4" s="495"/>
      <c r="HV4" s="495"/>
      <c r="HW4" s="495"/>
      <c r="HX4" s="495"/>
      <c r="HY4" s="495"/>
      <c r="HZ4" s="495"/>
      <c r="IA4" s="495"/>
      <c r="IB4" s="495"/>
      <c r="IC4" s="495"/>
      <c r="ID4" s="495"/>
      <c r="IE4" s="495"/>
      <c r="IF4" s="495"/>
      <c r="IG4" s="495"/>
      <c r="IH4" s="495"/>
      <c r="II4" s="495"/>
      <c r="IJ4" s="495"/>
      <c r="IK4" s="495"/>
      <c r="IL4" s="495"/>
      <c r="IM4" s="495"/>
      <c r="IN4" s="495"/>
      <c r="IO4" s="495"/>
      <c r="IP4" s="495"/>
      <c r="IQ4" s="495"/>
      <c r="IR4" s="495"/>
      <c r="IS4" s="495"/>
      <c r="IT4" s="495"/>
      <c r="IU4" s="495"/>
      <c r="IV4" s="495"/>
    </row>
    <row r="5" s="524" customFormat="1" ht="19.5" customHeight="1" spans="1:256">
      <c r="A5" s="472"/>
      <c r="B5" s="471"/>
      <c r="C5" s="472"/>
      <c r="D5" s="626"/>
      <c r="E5" s="627"/>
      <c r="F5" s="627"/>
      <c r="G5" s="627"/>
      <c r="H5" s="627"/>
      <c r="I5" s="627"/>
      <c r="J5" s="627"/>
      <c r="K5" s="627"/>
      <c r="L5" s="627"/>
      <c r="M5" s="627"/>
      <c r="N5" s="627"/>
      <c r="O5" s="627"/>
      <c r="P5" s="627"/>
      <c r="Q5" s="627"/>
      <c r="R5" s="650"/>
      <c r="S5" s="650"/>
      <c r="T5" s="653"/>
      <c r="U5" s="654"/>
      <c r="V5" s="654"/>
      <c r="W5" s="654"/>
      <c r="X5" s="654"/>
      <c r="Y5" s="664"/>
      <c r="Z5" s="662"/>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495"/>
      <c r="DZ5" s="495"/>
      <c r="EA5" s="495"/>
      <c r="EB5" s="495"/>
      <c r="EC5" s="495"/>
      <c r="ED5" s="495"/>
      <c r="EE5" s="495"/>
      <c r="EF5" s="495"/>
      <c r="EG5" s="495"/>
      <c r="EH5" s="495"/>
      <c r="EI5" s="495"/>
      <c r="EJ5" s="495"/>
      <c r="EK5" s="495"/>
      <c r="EL5" s="495"/>
      <c r="EM5" s="495"/>
      <c r="EN5" s="495"/>
      <c r="EO5" s="495"/>
      <c r="EP5" s="495"/>
      <c r="EQ5" s="495"/>
      <c r="ER5" s="495"/>
      <c r="ES5" s="495"/>
      <c r="ET5" s="495"/>
      <c r="EU5" s="495"/>
      <c r="EV5" s="495"/>
      <c r="EW5" s="495"/>
      <c r="EX5" s="495"/>
      <c r="EY5" s="495"/>
      <c r="EZ5" s="495"/>
      <c r="FA5" s="495"/>
      <c r="FB5" s="495"/>
      <c r="FC5" s="495"/>
      <c r="FD5" s="495"/>
      <c r="FE5" s="495"/>
      <c r="FF5" s="495"/>
      <c r="FG5" s="495"/>
      <c r="FH5" s="495"/>
      <c r="FI5" s="495"/>
      <c r="FJ5" s="495"/>
      <c r="FK5" s="495"/>
      <c r="FL5" s="495"/>
      <c r="FM5" s="495"/>
      <c r="FN5" s="495"/>
      <c r="FO5" s="495"/>
      <c r="FP5" s="495"/>
      <c r="FQ5" s="495"/>
      <c r="FR5" s="495"/>
      <c r="FS5" s="495"/>
      <c r="FT5" s="495"/>
      <c r="FU5" s="495"/>
      <c r="FV5" s="495"/>
      <c r="FW5" s="495"/>
      <c r="FX5" s="495"/>
      <c r="FY5" s="495"/>
      <c r="FZ5" s="495"/>
      <c r="GA5" s="495"/>
      <c r="GB5" s="495"/>
      <c r="GC5" s="495"/>
      <c r="GD5" s="495"/>
      <c r="GE5" s="495"/>
      <c r="GF5" s="495"/>
      <c r="GG5" s="495"/>
      <c r="GH5" s="495"/>
      <c r="GI5" s="495"/>
      <c r="GJ5" s="495"/>
      <c r="GK5" s="495"/>
      <c r="GL5" s="495"/>
      <c r="GM5" s="495"/>
      <c r="GN5" s="495"/>
      <c r="GO5" s="495"/>
      <c r="GP5" s="495"/>
      <c r="GQ5" s="495"/>
      <c r="GR5" s="495"/>
      <c r="GS5" s="495"/>
      <c r="GT5" s="495"/>
      <c r="GU5" s="495"/>
      <c r="GV5" s="495"/>
      <c r="GW5" s="495"/>
      <c r="GX5" s="495"/>
      <c r="GY5" s="495"/>
      <c r="GZ5" s="495"/>
      <c r="HA5" s="495"/>
      <c r="HB5" s="495"/>
      <c r="HC5" s="495"/>
      <c r="HD5" s="495"/>
      <c r="HE5" s="495"/>
      <c r="HF5" s="495"/>
      <c r="HG5" s="495"/>
      <c r="HH5" s="495"/>
      <c r="HI5" s="495"/>
      <c r="HJ5" s="495"/>
      <c r="HK5" s="495"/>
      <c r="HL5" s="495"/>
      <c r="HM5" s="495"/>
      <c r="HN5" s="495"/>
      <c r="HO5" s="495"/>
      <c r="HP5" s="495"/>
      <c r="HQ5" s="495"/>
      <c r="HR5" s="495"/>
      <c r="HS5" s="495"/>
      <c r="HT5" s="495"/>
      <c r="HU5" s="495"/>
      <c r="HV5" s="495"/>
      <c r="HW5" s="495"/>
      <c r="HX5" s="495"/>
      <c r="HY5" s="495"/>
      <c r="HZ5" s="495"/>
      <c r="IA5" s="495"/>
      <c r="IB5" s="495"/>
      <c r="IC5" s="495"/>
      <c r="ID5" s="495"/>
      <c r="IE5" s="495"/>
      <c r="IF5" s="495"/>
      <c r="IG5" s="495"/>
      <c r="IH5" s="495"/>
      <c r="II5" s="495"/>
      <c r="IJ5" s="495"/>
      <c r="IK5" s="495"/>
      <c r="IL5" s="495"/>
      <c r="IM5" s="495"/>
      <c r="IN5" s="495"/>
      <c r="IO5" s="495"/>
      <c r="IP5" s="495"/>
      <c r="IQ5" s="495"/>
      <c r="IR5" s="495"/>
      <c r="IS5" s="495"/>
      <c r="IT5" s="495"/>
      <c r="IU5" s="495"/>
      <c r="IV5" s="495"/>
    </row>
    <row r="6" s="524" customFormat="1" ht="50.25" customHeight="1" spans="1:256">
      <c r="A6" s="472"/>
      <c r="B6" s="471"/>
      <c r="C6" s="472"/>
      <c r="D6" s="627"/>
      <c r="E6" s="628" t="s">
        <v>195</v>
      </c>
      <c r="F6" s="628" t="s">
        <v>244</v>
      </c>
      <c r="G6" s="628" t="s">
        <v>245</v>
      </c>
      <c r="H6" s="628" t="s">
        <v>246</v>
      </c>
      <c r="I6" s="628" t="s">
        <v>247</v>
      </c>
      <c r="J6" s="628" t="s">
        <v>248</v>
      </c>
      <c r="K6" s="640" t="s">
        <v>195</v>
      </c>
      <c r="L6" s="640" t="s">
        <v>249</v>
      </c>
      <c r="M6" s="640" t="s">
        <v>250</v>
      </c>
      <c r="N6" s="628" t="s">
        <v>251</v>
      </c>
      <c r="O6" s="628" t="s">
        <v>252</v>
      </c>
      <c r="P6" s="628" t="s">
        <v>253</v>
      </c>
      <c r="Q6" s="628" t="s">
        <v>254</v>
      </c>
      <c r="R6" s="655" t="s">
        <v>255</v>
      </c>
      <c r="S6" s="627"/>
      <c r="T6" s="656" t="s">
        <v>195</v>
      </c>
      <c r="U6" s="656" t="s">
        <v>256</v>
      </c>
      <c r="V6" s="656" t="s">
        <v>257</v>
      </c>
      <c r="W6" s="656" t="s">
        <v>258</v>
      </c>
      <c r="X6" s="656" t="s">
        <v>259</v>
      </c>
      <c r="Y6" s="665" t="s">
        <v>243</v>
      </c>
      <c r="Z6" s="662"/>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5"/>
      <c r="DW6" s="495"/>
      <c r="DX6" s="495"/>
      <c r="DY6" s="495"/>
      <c r="DZ6" s="495"/>
      <c r="EA6" s="495"/>
      <c r="EB6" s="495"/>
      <c r="EC6" s="495"/>
      <c r="ED6" s="495"/>
      <c r="EE6" s="495"/>
      <c r="EF6" s="495"/>
      <c r="EG6" s="495"/>
      <c r="EH6" s="495"/>
      <c r="EI6" s="495"/>
      <c r="EJ6" s="495"/>
      <c r="EK6" s="495"/>
      <c r="EL6" s="495"/>
      <c r="EM6" s="495"/>
      <c r="EN6" s="495"/>
      <c r="EO6" s="495"/>
      <c r="EP6" s="495"/>
      <c r="EQ6" s="495"/>
      <c r="ER6" s="495"/>
      <c r="ES6" s="495"/>
      <c r="ET6" s="495"/>
      <c r="EU6" s="495"/>
      <c r="EV6" s="495"/>
      <c r="EW6" s="495"/>
      <c r="EX6" s="495"/>
      <c r="EY6" s="495"/>
      <c r="EZ6" s="495"/>
      <c r="FA6" s="495"/>
      <c r="FB6" s="495"/>
      <c r="FC6" s="495"/>
      <c r="FD6" s="495"/>
      <c r="FE6" s="495"/>
      <c r="FF6" s="495"/>
      <c r="FG6" s="495"/>
      <c r="FH6" s="495"/>
      <c r="FI6" s="495"/>
      <c r="FJ6" s="495"/>
      <c r="FK6" s="495"/>
      <c r="FL6" s="495"/>
      <c r="FM6" s="495"/>
      <c r="FN6" s="495"/>
      <c r="FO6" s="495"/>
      <c r="FP6" s="495"/>
      <c r="FQ6" s="495"/>
      <c r="FR6" s="495"/>
      <c r="FS6" s="495"/>
      <c r="FT6" s="495"/>
      <c r="FU6" s="495"/>
      <c r="FV6" s="495"/>
      <c r="FW6" s="495"/>
      <c r="FX6" s="495"/>
      <c r="FY6" s="495"/>
      <c r="FZ6" s="495"/>
      <c r="GA6" s="495"/>
      <c r="GB6" s="495"/>
      <c r="GC6" s="495"/>
      <c r="GD6" s="495"/>
      <c r="GE6" s="495"/>
      <c r="GF6" s="495"/>
      <c r="GG6" s="495"/>
      <c r="GH6" s="495"/>
      <c r="GI6" s="495"/>
      <c r="GJ6" s="495"/>
      <c r="GK6" s="495"/>
      <c r="GL6" s="495"/>
      <c r="GM6" s="495"/>
      <c r="GN6" s="495"/>
      <c r="GO6" s="495"/>
      <c r="GP6" s="495"/>
      <c r="GQ6" s="495"/>
      <c r="GR6" s="495"/>
      <c r="GS6" s="495"/>
      <c r="GT6" s="495"/>
      <c r="GU6" s="495"/>
      <c r="GV6" s="495"/>
      <c r="GW6" s="495"/>
      <c r="GX6" s="495"/>
      <c r="GY6" s="495"/>
      <c r="GZ6" s="495"/>
      <c r="HA6" s="495"/>
      <c r="HB6" s="495"/>
      <c r="HC6" s="495"/>
      <c r="HD6" s="495"/>
      <c r="HE6" s="495"/>
      <c r="HF6" s="495"/>
      <c r="HG6" s="495"/>
      <c r="HH6" s="495"/>
      <c r="HI6" s="495"/>
      <c r="HJ6" s="495"/>
      <c r="HK6" s="495"/>
      <c r="HL6" s="495"/>
      <c r="HM6" s="495"/>
      <c r="HN6" s="495"/>
      <c r="HO6" s="495"/>
      <c r="HP6" s="495"/>
      <c r="HQ6" s="495"/>
      <c r="HR6" s="495"/>
      <c r="HS6" s="495"/>
      <c r="HT6" s="495"/>
      <c r="HU6" s="495"/>
      <c r="HV6" s="495"/>
      <c r="HW6" s="495"/>
      <c r="HX6" s="495"/>
      <c r="HY6" s="495"/>
      <c r="HZ6" s="495"/>
      <c r="IA6" s="495"/>
      <c r="IB6" s="495"/>
      <c r="IC6" s="495"/>
      <c r="ID6" s="495"/>
      <c r="IE6" s="495"/>
      <c r="IF6" s="495"/>
      <c r="IG6" s="495"/>
      <c r="IH6" s="495"/>
      <c r="II6" s="495"/>
      <c r="IJ6" s="495"/>
      <c r="IK6" s="495"/>
      <c r="IL6" s="495"/>
      <c r="IM6" s="495"/>
      <c r="IN6" s="495"/>
      <c r="IO6" s="495"/>
      <c r="IP6" s="495"/>
      <c r="IQ6" s="495"/>
      <c r="IR6" s="495"/>
      <c r="IS6" s="495"/>
      <c r="IT6" s="495"/>
      <c r="IU6" s="495"/>
      <c r="IV6" s="495"/>
    </row>
    <row r="7" s="251" customFormat="1" ht="21" customHeight="1" spans="1:25">
      <c r="A7" s="257"/>
      <c r="B7" s="226">
        <v>405</v>
      </c>
      <c r="C7" s="229" t="s">
        <v>118</v>
      </c>
      <c r="D7" s="360">
        <f>SUM(D8+D24+D40+D56+D72+D88)</f>
        <v>22931461.19</v>
      </c>
      <c r="E7" s="360">
        <f t="shared" ref="E7:Y7" si="0">SUM(E8+E24+E40+E56+E72+E88)</f>
        <v>15658466</v>
      </c>
      <c r="F7" s="360">
        <f t="shared" si="0"/>
        <v>9610584</v>
      </c>
      <c r="G7" s="360">
        <f t="shared" si="0"/>
        <v>5247000</v>
      </c>
      <c r="H7" s="360">
        <f t="shared" si="0"/>
        <v>0</v>
      </c>
      <c r="I7" s="360">
        <f t="shared" si="0"/>
        <v>800882</v>
      </c>
      <c r="J7" s="360">
        <f t="shared" si="0"/>
        <v>0</v>
      </c>
      <c r="K7" s="360">
        <f t="shared" si="0"/>
        <v>5086400.79</v>
      </c>
      <c r="L7" s="360">
        <f t="shared" si="0"/>
        <v>2377213.96</v>
      </c>
      <c r="M7" s="360">
        <f t="shared" si="0"/>
        <v>1188606.48</v>
      </c>
      <c r="N7" s="360">
        <f t="shared" si="0"/>
        <v>1114318.7</v>
      </c>
      <c r="O7" s="360">
        <f t="shared" si="0"/>
        <v>0</v>
      </c>
      <c r="P7" s="360">
        <f t="shared" si="0"/>
        <v>148575.56</v>
      </c>
      <c r="Q7" s="360">
        <f t="shared" si="0"/>
        <v>86479.09</v>
      </c>
      <c r="R7" s="360">
        <f t="shared" si="0"/>
        <v>171207</v>
      </c>
      <c r="S7" s="360">
        <f t="shared" si="0"/>
        <v>1782910.72</v>
      </c>
      <c r="T7" s="360">
        <f t="shared" si="0"/>
        <v>403683.68</v>
      </c>
      <c r="U7" s="360">
        <f t="shared" si="0"/>
        <v>19260</v>
      </c>
      <c r="V7" s="360">
        <f t="shared" si="0"/>
        <v>0</v>
      </c>
      <c r="W7" s="360">
        <f t="shared" si="0"/>
        <v>144158.88</v>
      </c>
      <c r="X7" s="360">
        <f t="shared" si="0"/>
        <v>240264.8</v>
      </c>
      <c r="Y7" s="360">
        <f t="shared" si="0"/>
        <v>0</v>
      </c>
    </row>
    <row r="8" s="527" customFormat="1" ht="21" customHeight="1" spans="1:256">
      <c r="A8" s="257"/>
      <c r="B8" s="226" t="s">
        <v>119</v>
      </c>
      <c r="C8" s="229" t="s">
        <v>120</v>
      </c>
      <c r="D8" s="360">
        <f t="shared" ref="D8:I8" si="1">SUM(D9+D15+D18+D21)</f>
        <v>3861305</v>
      </c>
      <c r="E8" s="360">
        <f t="shared" si="1"/>
        <v>2639993</v>
      </c>
      <c r="F8" s="360">
        <f t="shared" si="1"/>
        <v>1638924</v>
      </c>
      <c r="G8" s="360">
        <f t="shared" si="1"/>
        <v>864492</v>
      </c>
      <c r="H8" s="360">
        <f t="shared" si="1"/>
        <v>0</v>
      </c>
      <c r="I8" s="360">
        <f t="shared" si="1"/>
        <v>136577</v>
      </c>
      <c r="J8" s="360"/>
      <c r="K8" s="360">
        <f>SUM(L8:R8)</f>
        <v>853005</v>
      </c>
      <c r="L8" s="360">
        <v>400547</v>
      </c>
      <c r="M8" s="360">
        <v>200273</v>
      </c>
      <c r="N8" s="360">
        <v>187756</v>
      </c>
      <c r="O8" s="360"/>
      <c r="P8" s="360">
        <v>25034</v>
      </c>
      <c r="Q8" s="360"/>
      <c r="R8" s="360">
        <v>39395</v>
      </c>
      <c r="S8" s="360">
        <v>300410</v>
      </c>
      <c r="T8" s="360">
        <f>SUM(U8:Y8)</f>
        <v>67897</v>
      </c>
      <c r="U8" s="298">
        <v>2340</v>
      </c>
      <c r="V8" s="298"/>
      <c r="W8" s="298">
        <v>24584</v>
      </c>
      <c r="X8" s="298">
        <v>40973</v>
      </c>
      <c r="Y8" s="298"/>
      <c r="Z8" s="666"/>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8"/>
      <c r="DV8" s="508"/>
      <c r="DW8" s="508"/>
      <c r="DX8" s="508"/>
      <c r="DY8" s="508"/>
      <c r="DZ8" s="508"/>
      <c r="EA8" s="508"/>
      <c r="EB8" s="508"/>
      <c r="EC8" s="508"/>
      <c r="ED8" s="508"/>
      <c r="EE8" s="508"/>
      <c r="EF8" s="508"/>
      <c r="EG8" s="508"/>
      <c r="EH8" s="508"/>
      <c r="EI8" s="508"/>
      <c r="EJ8" s="508"/>
      <c r="EK8" s="508"/>
      <c r="EL8" s="508"/>
      <c r="EM8" s="508"/>
      <c r="EN8" s="508"/>
      <c r="EO8" s="508"/>
      <c r="EP8" s="508"/>
      <c r="EQ8" s="508"/>
      <c r="ER8" s="508"/>
      <c r="ES8" s="508"/>
      <c r="ET8" s="508"/>
      <c r="EU8" s="508"/>
      <c r="EV8" s="508"/>
      <c r="EW8" s="508"/>
      <c r="EX8" s="508"/>
      <c r="EY8" s="508"/>
      <c r="EZ8" s="508"/>
      <c r="FA8" s="508"/>
      <c r="FB8" s="508"/>
      <c r="FC8" s="508"/>
      <c r="FD8" s="508"/>
      <c r="FE8" s="508"/>
      <c r="FF8" s="508"/>
      <c r="FG8" s="508"/>
      <c r="FH8" s="508"/>
      <c r="FI8" s="508"/>
      <c r="FJ8" s="508"/>
      <c r="FK8" s="508"/>
      <c r="FL8" s="508"/>
      <c r="FM8" s="508"/>
      <c r="FN8" s="508"/>
      <c r="FO8" s="508"/>
      <c r="FP8" s="508"/>
      <c r="FQ8" s="508"/>
      <c r="FR8" s="508"/>
      <c r="FS8" s="508"/>
      <c r="FT8" s="508"/>
      <c r="FU8" s="508"/>
      <c r="FV8" s="508"/>
      <c r="FW8" s="508"/>
      <c r="FX8" s="508"/>
      <c r="FY8" s="508"/>
      <c r="FZ8" s="508"/>
      <c r="GA8" s="508"/>
      <c r="GB8" s="508"/>
      <c r="GC8" s="508"/>
      <c r="GD8" s="508"/>
      <c r="GE8" s="508"/>
      <c r="GF8" s="508"/>
      <c r="GG8" s="508"/>
      <c r="GH8" s="508"/>
      <c r="GI8" s="508"/>
      <c r="GJ8" s="508"/>
      <c r="GK8" s="508"/>
      <c r="GL8" s="508"/>
      <c r="GM8" s="508"/>
      <c r="GN8" s="508"/>
      <c r="GO8" s="508"/>
      <c r="GP8" s="508"/>
      <c r="GQ8" s="508"/>
      <c r="GR8" s="508"/>
      <c r="GS8" s="508"/>
      <c r="GT8" s="508"/>
      <c r="GU8" s="508"/>
      <c r="GV8" s="508"/>
      <c r="GW8" s="508"/>
      <c r="GX8" s="508"/>
      <c r="GY8" s="508"/>
      <c r="GZ8" s="508"/>
      <c r="HA8" s="508"/>
      <c r="HB8" s="508"/>
      <c r="HC8" s="508"/>
      <c r="HD8" s="508"/>
      <c r="HE8" s="508"/>
      <c r="HF8" s="508"/>
      <c r="HG8" s="508"/>
      <c r="HH8" s="508"/>
      <c r="HI8" s="508"/>
      <c r="HJ8" s="508"/>
      <c r="HK8" s="508"/>
      <c r="HL8" s="508"/>
      <c r="HM8" s="508"/>
      <c r="HN8" s="508"/>
      <c r="HO8" s="508"/>
      <c r="HP8" s="508"/>
      <c r="HQ8" s="508"/>
      <c r="HR8" s="508"/>
      <c r="HS8" s="508"/>
      <c r="HT8" s="508"/>
      <c r="HU8" s="508"/>
      <c r="HV8" s="508"/>
      <c r="HW8" s="508"/>
      <c r="HX8" s="508"/>
      <c r="HY8" s="508"/>
      <c r="HZ8" s="508"/>
      <c r="IA8" s="508"/>
      <c r="IB8" s="508"/>
      <c r="IC8" s="508"/>
      <c r="ID8" s="508"/>
      <c r="IE8" s="508"/>
      <c r="IF8" s="508"/>
      <c r="IG8" s="508"/>
      <c r="IH8" s="508"/>
      <c r="II8" s="508"/>
      <c r="IJ8" s="508"/>
      <c r="IK8" s="508"/>
      <c r="IL8" s="508"/>
      <c r="IM8" s="508"/>
      <c r="IN8" s="508"/>
      <c r="IO8" s="508"/>
      <c r="IP8" s="508"/>
      <c r="IQ8" s="508"/>
      <c r="IR8" s="508"/>
      <c r="IS8" s="508"/>
      <c r="IT8" s="508"/>
      <c r="IU8" s="508"/>
      <c r="IV8" s="508"/>
    </row>
    <row r="9" s="524" customFormat="1" ht="21" customHeight="1" spans="1:256">
      <c r="A9" s="260">
        <v>208</v>
      </c>
      <c r="B9" s="231" t="s">
        <v>119</v>
      </c>
      <c r="C9" s="261" t="s">
        <v>121</v>
      </c>
      <c r="D9" s="361">
        <f t="shared" ref="D9:Y9" si="2">SUM(D10+D13)</f>
        <v>625854</v>
      </c>
      <c r="E9" s="361">
        <f t="shared" si="2"/>
        <v>0</v>
      </c>
      <c r="F9" s="361">
        <f t="shared" si="2"/>
        <v>0</v>
      </c>
      <c r="G9" s="361">
        <f t="shared" si="2"/>
        <v>0</v>
      </c>
      <c r="H9" s="361">
        <f t="shared" si="2"/>
        <v>0</v>
      </c>
      <c r="I9" s="361">
        <f t="shared" si="2"/>
        <v>0</v>
      </c>
      <c r="J9" s="361">
        <f t="shared" si="2"/>
        <v>0</v>
      </c>
      <c r="K9" s="361">
        <f t="shared" si="2"/>
        <v>625854</v>
      </c>
      <c r="L9" s="361">
        <f t="shared" si="2"/>
        <v>400547</v>
      </c>
      <c r="M9" s="361">
        <f t="shared" si="2"/>
        <v>200273</v>
      </c>
      <c r="N9" s="361">
        <f t="shared" si="2"/>
        <v>0</v>
      </c>
      <c r="O9" s="361">
        <f t="shared" si="2"/>
        <v>0</v>
      </c>
      <c r="P9" s="361">
        <f t="shared" si="2"/>
        <v>25034.16</v>
      </c>
      <c r="Q9" s="361">
        <f t="shared" si="2"/>
        <v>0</v>
      </c>
      <c r="R9" s="361">
        <f t="shared" si="2"/>
        <v>0</v>
      </c>
      <c r="S9" s="361">
        <f t="shared" si="2"/>
        <v>0</v>
      </c>
      <c r="T9" s="361">
        <f t="shared" si="2"/>
        <v>0</v>
      </c>
      <c r="U9" s="361">
        <f t="shared" si="2"/>
        <v>0</v>
      </c>
      <c r="V9" s="361">
        <f t="shared" si="2"/>
        <v>0</v>
      </c>
      <c r="W9" s="361">
        <f t="shared" si="2"/>
        <v>0</v>
      </c>
      <c r="X9" s="361">
        <f t="shared" si="2"/>
        <v>0</v>
      </c>
      <c r="Y9" s="361">
        <f t="shared" si="2"/>
        <v>0</v>
      </c>
      <c r="Z9" s="662"/>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CW9" s="495"/>
      <c r="CX9" s="495"/>
      <c r="CY9" s="495"/>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495"/>
      <c r="GD9" s="495"/>
      <c r="GE9" s="495"/>
      <c r="GF9" s="495"/>
      <c r="GG9" s="495"/>
      <c r="GH9" s="495"/>
      <c r="GI9" s="495"/>
      <c r="GJ9" s="495"/>
      <c r="GK9" s="495"/>
      <c r="GL9" s="495"/>
      <c r="GM9" s="495"/>
      <c r="GN9" s="495"/>
      <c r="GO9" s="495"/>
      <c r="GP9" s="495"/>
      <c r="GQ9" s="495"/>
      <c r="GR9" s="495"/>
      <c r="GS9" s="495"/>
      <c r="GT9" s="495"/>
      <c r="GU9" s="495"/>
      <c r="GV9" s="495"/>
      <c r="GW9" s="495"/>
      <c r="GX9" s="495"/>
      <c r="GY9" s="495"/>
      <c r="GZ9" s="495"/>
      <c r="HA9" s="495"/>
      <c r="HB9" s="495"/>
      <c r="HC9" s="495"/>
      <c r="HD9" s="495"/>
      <c r="HE9" s="495"/>
      <c r="HF9" s="495"/>
      <c r="HG9" s="495"/>
      <c r="HH9" s="495"/>
      <c r="HI9" s="495"/>
      <c r="HJ9" s="495"/>
      <c r="HK9" s="495"/>
      <c r="HL9" s="495"/>
      <c r="HM9" s="495"/>
      <c r="HN9" s="495"/>
      <c r="HO9" s="495"/>
      <c r="HP9" s="495"/>
      <c r="HQ9" s="495"/>
      <c r="HR9" s="495"/>
      <c r="HS9" s="495"/>
      <c r="HT9" s="495"/>
      <c r="HU9" s="495"/>
      <c r="HV9" s="495"/>
      <c r="HW9" s="495"/>
      <c r="HX9" s="495"/>
      <c r="HY9" s="495"/>
      <c r="HZ9" s="495"/>
      <c r="IA9" s="495"/>
      <c r="IB9" s="495"/>
      <c r="IC9" s="495"/>
      <c r="ID9" s="495"/>
      <c r="IE9" s="495"/>
      <c r="IF9" s="495"/>
      <c r="IG9" s="495"/>
      <c r="IH9" s="495"/>
      <c r="II9" s="495"/>
      <c r="IJ9" s="495"/>
      <c r="IK9" s="495"/>
      <c r="IL9" s="495"/>
      <c r="IM9" s="495"/>
      <c r="IN9" s="495"/>
      <c r="IO9" s="495"/>
      <c r="IP9" s="495"/>
      <c r="IQ9" s="495"/>
      <c r="IR9" s="495"/>
      <c r="IS9" s="495"/>
      <c r="IT9" s="495"/>
      <c r="IU9" s="495"/>
      <c r="IV9" s="495"/>
    </row>
    <row r="10" s="524" customFormat="1" ht="21" customHeight="1" spans="1:256">
      <c r="A10" s="263" t="s">
        <v>122</v>
      </c>
      <c r="B10" s="231" t="s">
        <v>119</v>
      </c>
      <c r="C10" s="264" t="s">
        <v>123</v>
      </c>
      <c r="D10" s="361">
        <f>SUM(D11+D12)</f>
        <v>600820</v>
      </c>
      <c r="E10" s="361"/>
      <c r="F10" s="361"/>
      <c r="G10" s="361"/>
      <c r="H10" s="361"/>
      <c r="I10" s="361"/>
      <c r="J10" s="361"/>
      <c r="K10" s="641">
        <f t="shared" ref="K10:Y10" si="3">SUM(K11:K12)</f>
        <v>600820</v>
      </c>
      <c r="L10" s="641">
        <f t="shared" si="3"/>
        <v>400547</v>
      </c>
      <c r="M10" s="641">
        <f t="shared" si="3"/>
        <v>200273</v>
      </c>
      <c r="N10" s="641">
        <f t="shared" si="3"/>
        <v>0</v>
      </c>
      <c r="O10" s="641">
        <f t="shared" si="3"/>
        <v>0</v>
      </c>
      <c r="P10" s="641">
        <f t="shared" si="3"/>
        <v>0</v>
      </c>
      <c r="Q10" s="641">
        <f t="shared" si="3"/>
        <v>0</v>
      </c>
      <c r="R10" s="641">
        <f t="shared" si="3"/>
        <v>0</v>
      </c>
      <c r="S10" s="641">
        <f t="shared" si="3"/>
        <v>0</v>
      </c>
      <c r="T10" s="641">
        <f t="shared" si="3"/>
        <v>0</v>
      </c>
      <c r="U10" s="641">
        <f t="shared" si="3"/>
        <v>0</v>
      </c>
      <c r="V10" s="641">
        <f t="shared" si="3"/>
        <v>0</v>
      </c>
      <c r="W10" s="641">
        <f t="shared" si="3"/>
        <v>0</v>
      </c>
      <c r="X10" s="641">
        <f t="shared" si="3"/>
        <v>0</v>
      </c>
      <c r="Y10" s="641">
        <f t="shared" si="3"/>
        <v>0</v>
      </c>
      <c r="Z10" s="662"/>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495"/>
      <c r="DV10" s="495"/>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5"/>
      <c r="GD10" s="495"/>
      <c r="GE10" s="495"/>
      <c r="GF10" s="495"/>
      <c r="GG10" s="495"/>
      <c r="GH10" s="495"/>
      <c r="GI10" s="495"/>
      <c r="GJ10" s="495"/>
      <c r="GK10" s="495"/>
      <c r="GL10" s="495"/>
      <c r="GM10" s="495"/>
      <c r="GN10" s="495"/>
      <c r="GO10" s="495"/>
      <c r="GP10" s="495"/>
      <c r="GQ10" s="495"/>
      <c r="GR10" s="495"/>
      <c r="GS10" s="495"/>
      <c r="GT10" s="495"/>
      <c r="GU10" s="495"/>
      <c r="GV10" s="495"/>
      <c r="GW10" s="495"/>
      <c r="GX10" s="495"/>
      <c r="GY10" s="495"/>
      <c r="GZ10" s="495"/>
      <c r="HA10" s="495"/>
      <c r="HB10" s="495"/>
      <c r="HC10" s="495"/>
      <c r="HD10" s="495"/>
      <c r="HE10" s="495"/>
      <c r="HF10" s="495"/>
      <c r="HG10" s="495"/>
      <c r="HH10" s="495"/>
      <c r="HI10" s="495"/>
      <c r="HJ10" s="495"/>
      <c r="HK10" s="495"/>
      <c r="HL10" s="495"/>
      <c r="HM10" s="495"/>
      <c r="HN10" s="495"/>
      <c r="HO10" s="495"/>
      <c r="HP10" s="495"/>
      <c r="HQ10" s="495"/>
      <c r="HR10" s="495"/>
      <c r="HS10" s="495"/>
      <c r="HT10" s="495"/>
      <c r="HU10" s="495"/>
      <c r="HV10" s="495"/>
      <c r="HW10" s="495"/>
      <c r="HX10" s="495"/>
      <c r="HY10" s="495"/>
      <c r="HZ10" s="495"/>
      <c r="IA10" s="495"/>
      <c r="IB10" s="495"/>
      <c r="IC10" s="495"/>
      <c r="ID10" s="495"/>
      <c r="IE10" s="495"/>
      <c r="IF10" s="495"/>
      <c r="IG10" s="495"/>
      <c r="IH10" s="495"/>
      <c r="II10" s="495"/>
      <c r="IJ10" s="495"/>
      <c r="IK10" s="495"/>
      <c r="IL10" s="495"/>
      <c r="IM10" s="495"/>
      <c r="IN10" s="495"/>
      <c r="IO10" s="495"/>
      <c r="IP10" s="495"/>
      <c r="IQ10" s="495"/>
      <c r="IR10" s="495"/>
      <c r="IS10" s="495"/>
      <c r="IT10" s="495"/>
      <c r="IU10" s="495"/>
      <c r="IV10" s="495"/>
    </row>
    <row r="11" s="524" customFormat="1" ht="21" customHeight="1" spans="1:256">
      <c r="A11" s="265" t="s">
        <v>124</v>
      </c>
      <c r="B11" s="231" t="s">
        <v>119</v>
      </c>
      <c r="C11" s="266" t="s">
        <v>125</v>
      </c>
      <c r="D11" s="361">
        <f t="shared" ref="D11:D17" si="4">SUM(E11+K11)</f>
        <v>400547</v>
      </c>
      <c r="E11" s="361"/>
      <c r="F11" s="361"/>
      <c r="G11" s="361"/>
      <c r="H11" s="361"/>
      <c r="I11" s="361"/>
      <c r="J11" s="361"/>
      <c r="K11" s="432">
        <v>400547</v>
      </c>
      <c r="L11" s="432">
        <v>400547</v>
      </c>
      <c r="M11" s="642"/>
      <c r="N11" s="643"/>
      <c r="O11" s="644"/>
      <c r="P11" s="361"/>
      <c r="Q11" s="361"/>
      <c r="R11" s="361"/>
      <c r="S11" s="361"/>
      <c r="T11" s="361"/>
      <c r="U11" s="299"/>
      <c r="V11" s="299"/>
      <c r="W11" s="299"/>
      <c r="X11" s="299"/>
      <c r="Y11" s="299"/>
      <c r="Z11" s="662"/>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c r="IO11" s="495"/>
      <c r="IP11" s="495"/>
      <c r="IQ11" s="495"/>
      <c r="IR11" s="495"/>
      <c r="IS11" s="495"/>
      <c r="IT11" s="495"/>
      <c r="IU11" s="495"/>
      <c r="IV11" s="495"/>
    </row>
    <row r="12" s="524" customFormat="1" ht="21" customHeight="1" spans="1:256">
      <c r="A12" s="268" t="s">
        <v>126</v>
      </c>
      <c r="B12" s="231" t="s">
        <v>119</v>
      </c>
      <c r="C12" s="266" t="s">
        <v>127</v>
      </c>
      <c r="D12" s="361">
        <f t="shared" si="4"/>
        <v>200273</v>
      </c>
      <c r="E12" s="361"/>
      <c r="F12" s="361"/>
      <c r="G12" s="361"/>
      <c r="H12" s="361"/>
      <c r="I12" s="361"/>
      <c r="J12" s="361"/>
      <c r="K12" s="645">
        <v>200273</v>
      </c>
      <c r="L12" s="645"/>
      <c r="M12" s="645">
        <v>200273</v>
      </c>
      <c r="N12" s="361"/>
      <c r="O12" s="361"/>
      <c r="P12" s="361"/>
      <c r="Q12" s="361"/>
      <c r="R12" s="361"/>
      <c r="S12" s="361"/>
      <c r="T12" s="361"/>
      <c r="U12" s="299"/>
      <c r="V12" s="299"/>
      <c r="W12" s="299"/>
      <c r="X12" s="299"/>
      <c r="Y12" s="299"/>
      <c r="Z12" s="662"/>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5"/>
      <c r="CT12" s="495"/>
      <c r="CU12" s="495"/>
      <c r="CV12" s="495"/>
      <c r="CW12" s="495"/>
      <c r="CX12" s="495"/>
      <c r="CY12" s="495"/>
      <c r="CZ12" s="495"/>
      <c r="DA12" s="495"/>
      <c r="DB12" s="495"/>
      <c r="DC12" s="495"/>
      <c r="DD12" s="495"/>
      <c r="DE12" s="495"/>
      <c r="DF12" s="495"/>
      <c r="DG12" s="495"/>
      <c r="DH12" s="495"/>
      <c r="DI12" s="495"/>
      <c r="DJ12" s="495"/>
      <c r="DK12" s="495"/>
      <c r="DL12" s="495"/>
      <c r="DM12" s="495"/>
      <c r="DN12" s="495"/>
      <c r="DO12" s="495"/>
      <c r="DP12" s="495"/>
      <c r="DQ12" s="495"/>
      <c r="DR12" s="495"/>
      <c r="DS12" s="495"/>
      <c r="DT12" s="495"/>
      <c r="DU12" s="495"/>
      <c r="DV12" s="495"/>
      <c r="DW12" s="495"/>
      <c r="DX12" s="495"/>
      <c r="DY12" s="495"/>
      <c r="DZ12" s="495"/>
      <c r="EA12" s="495"/>
      <c r="EB12" s="495"/>
      <c r="EC12" s="495"/>
      <c r="ED12" s="495"/>
      <c r="EE12" s="495"/>
      <c r="EF12" s="495"/>
      <c r="EG12" s="495"/>
      <c r="EH12" s="495"/>
      <c r="EI12" s="495"/>
      <c r="EJ12" s="495"/>
      <c r="EK12" s="495"/>
      <c r="EL12" s="495"/>
      <c r="EM12" s="495"/>
      <c r="EN12" s="495"/>
      <c r="EO12" s="495"/>
      <c r="EP12" s="495"/>
      <c r="EQ12" s="495"/>
      <c r="ER12" s="495"/>
      <c r="ES12" s="495"/>
      <c r="ET12" s="495"/>
      <c r="EU12" s="495"/>
      <c r="EV12" s="495"/>
      <c r="EW12" s="495"/>
      <c r="EX12" s="495"/>
      <c r="EY12" s="495"/>
      <c r="EZ12" s="495"/>
      <c r="FA12" s="495"/>
      <c r="FB12" s="495"/>
      <c r="FC12" s="495"/>
      <c r="FD12" s="495"/>
      <c r="FE12" s="495"/>
      <c r="FF12" s="495"/>
      <c r="FG12" s="495"/>
      <c r="FH12" s="495"/>
      <c r="FI12" s="495"/>
      <c r="FJ12" s="495"/>
      <c r="FK12" s="495"/>
      <c r="FL12" s="495"/>
      <c r="FM12" s="495"/>
      <c r="FN12" s="495"/>
      <c r="FO12" s="495"/>
      <c r="FP12" s="495"/>
      <c r="FQ12" s="495"/>
      <c r="FR12" s="495"/>
      <c r="FS12" s="495"/>
      <c r="FT12" s="495"/>
      <c r="FU12" s="495"/>
      <c r="FV12" s="495"/>
      <c r="FW12" s="495"/>
      <c r="FX12" s="495"/>
      <c r="FY12" s="495"/>
      <c r="FZ12" s="495"/>
      <c r="GA12" s="495"/>
      <c r="GB12" s="495"/>
      <c r="GC12" s="495"/>
      <c r="GD12" s="495"/>
      <c r="GE12" s="495"/>
      <c r="GF12" s="495"/>
      <c r="GG12" s="495"/>
      <c r="GH12" s="495"/>
      <c r="GI12" s="495"/>
      <c r="GJ12" s="495"/>
      <c r="GK12" s="495"/>
      <c r="GL12" s="495"/>
      <c r="GM12" s="495"/>
      <c r="GN12" s="495"/>
      <c r="GO12" s="495"/>
      <c r="GP12" s="495"/>
      <c r="GQ12" s="495"/>
      <c r="GR12" s="495"/>
      <c r="GS12" s="495"/>
      <c r="GT12" s="495"/>
      <c r="GU12" s="495"/>
      <c r="GV12" s="495"/>
      <c r="GW12" s="495"/>
      <c r="GX12" s="495"/>
      <c r="GY12" s="495"/>
      <c r="GZ12" s="495"/>
      <c r="HA12" s="495"/>
      <c r="HB12" s="495"/>
      <c r="HC12" s="495"/>
      <c r="HD12" s="495"/>
      <c r="HE12" s="495"/>
      <c r="HF12" s="495"/>
      <c r="HG12" s="495"/>
      <c r="HH12" s="495"/>
      <c r="HI12" s="495"/>
      <c r="HJ12" s="495"/>
      <c r="HK12" s="495"/>
      <c r="HL12" s="495"/>
      <c r="HM12" s="495"/>
      <c r="HN12" s="495"/>
      <c r="HO12" s="495"/>
      <c r="HP12" s="495"/>
      <c r="HQ12" s="495"/>
      <c r="HR12" s="495"/>
      <c r="HS12" s="495"/>
      <c r="HT12" s="495"/>
      <c r="HU12" s="495"/>
      <c r="HV12" s="495"/>
      <c r="HW12" s="495"/>
      <c r="HX12" s="495"/>
      <c r="HY12" s="495"/>
      <c r="HZ12" s="495"/>
      <c r="IA12" s="495"/>
      <c r="IB12" s="495"/>
      <c r="IC12" s="495"/>
      <c r="ID12" s="495"/>
      <c r="IE12" s="495"/>
      <c r="IF12" s="495"/>
      <c r="IG12" s="495"/>
      <c r="IH12" s="495"/>
      <c r="II12" s="495"/>
      <c r="IJ12" s="495"/>
      <c r="IK12" s="495"/>
      <c r="IL12" s="495"/>
      <c r="IM12" s="495"/>
      <c r="IN12" s="495"/>
      <c r="IO12" s="495"/>
      <c r="IP12" s="495"/>
      <c r="IQ12" s="495"/>
      <c r="IR12" s="495"/>
      <c r="IS12" s="495"/>
      <c r="IT12" s="495"/>
      <c r="IU12" s="495"/>
      <c r="IV12" s="495"/>
    </row>
    <row r="13" s="524" customFormat="1" ht="21" customHeight="1" spans="1:256">
      <c r="A13" s="268" t="s">
        <v>128</v>
      </c>
      <c r="B13" s="231" t="s">
        <v>119</v>
      </c>
      <c r="C13" s="266" t="s">
        <v>129</v>
      </c>
      <c r="D13" s="361">
        <f t="shared" si="4"/>
        <v>25034</v>
      </c>
      <c r="E13" s="361"/>
      <c r="F13" s="361"/>
      <c r="G13" s="361"/>
      <c r="H13" s="361"/>
      <c r="I13" s="361"/>
      <c r="J13" s="361"/>
      <c r="K13" s="361">
        <v>25034</v>
      </c>
      <c r="L13" s="361"/>
      <c r="M13" s="361"/>
      <c r="N13" s="361"/>
      <c r="O13" s="361"/>
      <c r="P13" s="361">
        <v>25034.16</v>
      </c>
      <c r="Q13" s="361"/>
      <c r="R13" s="361"/>
      <c r="S13" s="361"/>
      <c r="T13" s="361"/>
      <c r="U13" s="299"/>
      <c r="V13" s="299"/>
      <c r="W13" s="299"/>
      <c r="X13" s="299"/>
      <c r="Y13" s="299"/>
      <c r="Z13" s="662"/>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5"/>
      <c r="CJ13" s="495"/>
      <c r="CK13" s="495"/>
      <c r="CL13" s="495"/>
      <c r="CM13" s="495"/>
      <c r="CN13" s="495"/>
      <c r="CO13" s="495"/>
      <c r="CP13" s="495"/>
      <c r="CQ13" s="495"/>
      <c r="CR13" s="495"/>
      <c r="CS13" s="495"/>
      <c r="CT13" s="495"/>
      <c r="CU13" s="495"/>
      <c r="CV13" s="495"/>
      <c r="CW13" s="495"/>
      <c r="CX13" s="495"/>
      <c r="CY13" s="495"/>
      <c r="CZ13" s="495"/>
      <c r="DA13" s="495"/>
      <c r="DB13" s="495"/>
      <c r="DC13" s="495"/>
      <c r="DD13" s="495"/>
      <c r="DE13" s="495"/>
      <c r="DF13" s="495"/>
      <c r="DG13" s="495"/>
      <c r="DH13" s="495"/>
      <c r="DI13" s="495"/>
      <c r="DJ13" s="495"/>
      <c r="DK13" s="495"/>
      <c r="DL13" s="495"/>
      <c r="DM13" s="495"/>
      <c r="DN13" s="495"/>
      <c r="DO13" s="495"/>
      <c r="DP13" s="495"/>
      <c r="DQ13" s="495"/>
      <c r="DR13" s="495"/>
      <c r="DS13" s="495"/>
      <c r="DT13" s="495"/>
      <c r="DU13" s="495"/>
      <c r="DV13" s="495"/>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5"/>
      <c r="GD13" s="495"/>
      <c r="GE13" s="495"/>
      <c r="GF13" s="495"/>
      <c r="GG13" s="495"/>
      <c r="GH13" s="495"/>
      <c r="GI13" s="495"/>
      <c r="GJ13" s="495"/>
      <c r="GK13" s="495"/>
      <c r="GL13" s="495"/>
      <c r="GM13" s="495"/>
      <c r="GN13" s="495"/>
      <c r="GO13" s="495"/>
      <c r="GP13" s="495"/>
      <c r="GQ13" s="495"/>
      <c r="GR13" s="495"/>
      <c r="GS13" s="495"/>
      <c r="GT13" s="495"/>
      <c r="GU13" s="495"/>
      <c r="GV13" s="495"/>
      <c r="GW13" s="495"/>
      <c r="GX13" s="495"/>
      <c r="GY13" s="495"/>
      <c r="GZ13" s="495"/>
      <c r="HA13" s="495"/>
      <c r="HB13" s="495"/>
      <c r="HC13" s="495"/>
      <c r="HD13" s="495"/>
      <c r="HE13" s="495"/>
      <c r="HF13" s="495"/>
      <c r="HG13" s="495"/>
      <c r="HH13" s="495"/>
      <c r="HI13" s="495"/>
      <c r="HJ13" s="495"/>
      <c r="HK13" s="495"/>
      <c r="HL13" s="495"/>
      <c r="HM13" s="495"/>
      <c r="HN13" s="495"/>
      <c r="HO13" s="495"/>
      <c r="HP13" s="495"/>
      <c r="HQ13" s="495"/>
      <c r="HR13" s="495"/>
      <c r="HS13" s="495"/>
      <c r="HT13" s="495"/>
      <c r="HU13" s="495"/>
      <c r="HV13" s="495"/>
      <c r="HW13" s="495"/>
      <c r="HX13" s="495"/>
      <c r="HY13" s="495"/>
      <c r="HZ13" s="495"/>
      <c r="IA13" s="495"/>
      <c r="IB13" s="495"/>
      <c r="IC13" s="495"/>
      <c r="ID13" s="495"/>
      <c r="IE13" s="495"/>
      <c r="IF13" s="495"/>
      <c r="IG13" s="495"/>
      <c r="IH13" s="495"/>
      <c r="II13" s="495"/>
      <c r="IJ13" s="495"/>
      <c r="IK13" s="495"/>
      <c r="IL13" s="495"/>
      <c r="IM13" s="495"/>
      <c r="IN13" s="495"/>
      <c r="IO13" s="495"/>
      <c r="IP13" s="495"/>
      <c r="IQ13" s="495"/>
      <c r="IR13" s="495"/>
      <c r="IS13" s="495"/>
      <c r="IT13" s="495"/>
      <c r="IU13" s="495"/>
      <c r="IV13" s="495"/>
    </row>
    <row r="14" s="524" customFormat="1" ht="21" customHeight="1" spans="1:256">
      <c r="A14" s="265" t="s">
        <v>130</v>
      </c>
      <c r="B14" s="231" t="s">
        <v>119</v>
      </c>
      <c r="C14" s="266" t="s">
        <v>131</v>
      </c>
      <c r="D14" s="361">
        <f t="shared" si="4"/>
        <v>25034</v>
      </c>
      <c r="E14" s="361"/>
      <c r="F14" s="361"/>
      <c r="G14" s="361"/>
      <c r="H14" s="361"/>
      <c r="I14" s="361"/>
      <c r="J14" s="361"/>
      <c r="K14" s="361">
        <v>25034</v>
      </c>
      <c r="L14" s="361"/>
      <c r="M14" s="361"/>
      <c r="N14" s="361"/>
      <c r="O14" s="361"/>
      <c r="P14" s="361">
        <v>25034.16</v>
      </c>
      <c r="Q14" s="361"/>
      <c r="R14" s="361"/>
      <c r="S14" s="361"/>
      <c r="T14" s="361"/>
      <c r="U14" s="299"/>
      <c r="V14" s="299"/>
      <c r="W14" s="299"/>
      <c r="X14" s="299"/>
      <c r="Y14" s="299"/>
      <c r="Z14" s="662"/>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c r="CL14" s="495"/>
      <c r="CM14" s="495"/>
      <c r="CN14" s="495"/>
      <c r="CO14" s="495"/>
      <c r="CP14" s="495"/>
      <c r="CQ14" s="495"/>
      <c r="CR14" s="495"/>
      <c r="CS14" s="495"/>
      <c r="CT14" s="495"/>
      <c r="CU14" s="495"/>
      <c r="CV14" s="495"/>
      <c r="CW14" s="495"/>
      <c r="CX14" s="495"/>
      <c r="CY14" s="495"/>
      <c r="CZ14" s="495"/>
      <c r="DA14" s="495"/>
      <c r="DB14" s="495"/>
      <c r="DC14" s="495"/>
      <c r="DD14" s="495"/>
      <c r="DE14" s="495"/>
      <c r="DF14" s="495"/>
      <c r="DG14" s="495"/>
      <c r="DH14" s="495"/>
      <c r="DI14" s="495"/>
      <c r="DJ14" s="495"/>
      <c r="DK14" s="495"/>
      <c r="DL14" s="495"/>
      <c r="DM14" s="495"/>
      <c r="DN14" s="495"/>
      <c r="DO14" s="495"/>
      <c r="DP14" s="495"/>
      <c r="DQ14" s="495"/>
      <c r="DR14" s="495"/>
      <c r="DS14" s="495"/>
      <c r="DT14" s="495"/>
      <c r="DU14" s="495"/>
      <c r="DV14" s="495"/>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495"/>
      <c r="GD14" s="495"/>
      <c r="GE14" s="495"/>
      <c r="GF14" s="495"/>
      <c r="GG14" s="495"/>
      <c r="GH14" s="495"/>
      <c r="GI14" s="495"/>
      <c r="GJ14" s="495"/>
      <c r="GK14" s="495"/>
      <c r="GL14" s="495"/>
      <c r="GM14" s="495"/>
      <c r="GN14" s="495"/>
      <c r="GO14" s="495"/>
      <c r="GP14" s="495"/>
      <c r="GQ14" s="495"/>
      <c r="GR14" s="495"/>
      <c r="GS14" s="495"/>
      <c r="GT14" s="495"/>
      <c r="GU14" s="495"/>
      <c r="GV14" s="495"/>
      <c r="GW14" s="495"/>
      <c r="GX14" s="495"/>
      <c r="GY14" s="495"/>
      <c r="GZ14" s="495"/>
      <c r="HA14" s="495"/>
      <c r="HB14" s="495"/>
      <c r="HC14" s="495"/>
      <c r="HD14" s="495"/>
      <c r="HE14" s="495"/>
      <c r="HF14" s="495"/>
      <c r="HG14" s="495"/>
      <c r="HH14" s="495"/>
      <c r="HI14" s="495"/>
      <c r="HJ14" s="495"/>
      <c r="HK14" s="495"/>
      <c r="HL14" s="495"/>
      <c r="HM14" s="495"/>
      <c r="HN14" s="495"/>
      <c r="HO14" s="495"/>
      <c r="HP14" s="495"/>
      <c r="HQ14" s="495"/>
      <c r="HR14" s="495"/>
      <c r="HS14" s="495"/>
      <c r="HT14" s="495"/>
      <c r="HU14" s="495"/>
      <c r="HV14" s="495"/>
      <c r="HW14" s="495"/>
      <c r="HX14" s="495"/>
      <c r="HY14" s="495"/>
      <c r="HZ14" s="495"/>
      <c r="IA14" s="495"/>
      <c r="IB14" s="495"/>
      <c r="IC14" s="495"/>
      <c r="ID14" s="495"/>
      <c r="IE14" s="495"/>
      <c r="IF14" s="495"/>
      <c r="IG14" s="495"/>
      <c r="IH14" s="495"/>
      <c r="II14" s="495"/>
      <c r="IJ14" s="495"/>
      <c r="IK14" s="495"/>
      <c r="IL14" s="495"/>
      <c r="IM14" s="495"/>
      <c r="IN14" s="495"/>
      <c r="IO14" s="495"/>
      <c r="IP14" s="495"/>
      <c r="IQ14" s="495"/>
      <c r="IR14" s="495"/>
      <c r="IS14" s="495"/>
      <c r="IT14" s="495"/>
      <c r="IU14" s="495"/>
      <c r="IV14" s="495"/>
    </row>
    <row r="15" s="524" customFormat="1" ht="21" customHeight="1" spans="1:256">
      <c r="A15" s="265">
        <v>210</v>
      </c>
      <c r="B15" s="231" t="s">
        <v>119</v>
      </c>
      <c r="C15" s="266" t="s">
        <v>132</v>
      </c>
      <c r="D15" s="361">
        <f t="shared" si="4"/>
        <v>187756</v>
      </c>
      <c r="E15" s="361"/>
      <c r="F15" s="361"/>
      <c r="G15" s="361"/>
      <c r="H15" s="361"/>
      <c r="I15" s="361"/>
      <c r="J15" s="361"/>
      <c r="K15" s="361">
        <v>187756</v>
      </c>
      <c r="L15" s="361"/>
      <c r="M15" s="361"/>
      <c r="N15" s="361">
        <v>187756</v>
      </c>
      <c r="O15" s="361"/>
      <c r="P15" s="361"/>
      <c r="Q15" s="361"/>
      <c r="R15" s="361"/>
      <c r="S15" s="361"/>
      <c r="T15" s="361"/>
      <c r="U15" s="299"/>
      <c r="V15" s="299"/>
      <c r="W15" s="299"/>
      <c r="X15" s="299"/>
      <c r="Y15" s="299"/>
      <c r="Z15" s="662"/>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5"/>
      <c r="CT15" s="495"/>
      <c r="CU15" s="495"/>
      <c r="CV15" s="495"/>
      <c r="CW15" s="495"/>
      <c r="CX15" s="495"/>
      <c r="CY15" s="495"/>
      <c r="CZ15" s="495"/>
      <c r="DA15" s="495"/>
      <c r="DB15" s="495"/>
      <c r="DC15" s="495"/>
      <c r="DD15" s="495"/>
      <c r="DE15" s="495"/>
      <c r="DF15" s="495"/>
      <c r="DG15" s="495"/>
      <c r="DH15" s="495"/>
      <c r="DI15" s="495"/>
      <c r="DJ15" s="495"/>
      <c r="DK15" s="495"/>
      <c r="DL15" s="495"/>
      <c r="DM15" s="495"/>
      <c r="DN15" s="495"/>
      <c r="DO15" s="495"/>
      <c r="DP15" s="495"/>
      <c r="DQ15" s="495"/>
      <c r="DR15" s="495"/>
      <c r="DS15" s="495"/>
      <c r="DT15" s="495"/>
      <c r="DU15" s="495"/>
      <c r="DV15" s="495"/>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495"/>
      <c r="GD15" s="495"/>
      <c r="GE15" s="495"/>
      <c r="GF15" s="495"/>
      <c r="GG15" s="495"/>
      <c r="GH15" s="495"/>
      <c r="GI15" s="495"/>
      <c r="GJ15" s="495"/>
      <c r="GK15" s="495"/>
      <c r="GL15" s="495"/>
      <c r="GM15" s="495"/>
      <c r="GN15" s="495"/>
      <c r="GO15" s="495"/>
      <c r="GP15" s="495"/>
      <c r="GQ15" s="495"/>
      <c r="GR15" s="495"/>
      <c r="GS15" s="495"/>
      <c r="GT15" s="495"/>
      <c r="GU15" s="495"/>
      <c r="GV15" s="495"/>
      <c r="GW15" s="495"/>
      <c r="GX15" s="495"/>
      <c r="GY15" s="495"/>
      <c r="GZ15" s="495"/>
      <c r="HA15" s="495"/>
      <c r="HB15" s="495"/>
      <c r="HC15" s="495"/>
      <c r="HD15" s="495"/>
      <c r="HE15" s="495"/>
      <c r="HF15" s="495"/>
      <c r="HG15" s="495"/>
      <c r="HH15" s="495"/>
      <c r="HI15" s="495"/>
      <c r="HJ15" s="495"/>
      <c r="HK15" s="495"/>
      <c r="HL15" s="495"/>
      <c r="HM15" s="495"/>
      <c r="HN15" s="495"/>
      <c r="HO15" s="495"/>
      <c r="HP15" s="495"/>
      <c r="HQ15" s="495"/>
      <c r="HR15" s="495"/>
      <c r="HS15" s="495"/>
      <c r="HT15" s="495"/>
      <c r="HU15" s="495"/>
      <c r="HV15" s="495"/>
      <c r="HW15" s="495"/>
      <c r="HX15" s="495"/>
      <c r="HY15" s="495"/>
      <c r="HZ15" s="495"/>
      <c r="IA15" s="495"/>
      <c r="IB15" s="495"/>
      <c r="IC15" s="495"/>
      <c r="ID15" s="495"/>
      <c r="IE15" s="495"/>
      <c r="IF15" s="495"/>
      <c r="IG15" s="495"/>
      <c r="IH15" s="495"/>
      <c r="II15" s="495"/>
      <c r="IJ15" s="495"/>
      <c r="IK15" s="495"/>
      <c r="IL15" s="495"/>
      <c r="IM15" s="495"/>
      <c r="IN15" s="495"/>
      <c r="IO15" s="495"/>
      <c r="IP15" s="495"/>
      <c r="IQ15" s="495"/>
      <c r="IR15" s="495"/>
      <c r="IS15" s="495"/>
      <c r="IT15" s="495"/>
      <c r="IU15" s="495"/>
      <c r="IV15" s="495"/>
    </row>
    <row r="16" s="524" customFormat="1" ht="21" customHeight="1" spans="1:256">
      <c r="A16" s="268" t="s">
        <v>133</v>
      </c>
      <c r="B16" s="231" t="s">
        <v>119</v>
      </c>
      <c r="C16" s="266" t="s">
        <v>134</v>
      </c>
      <c r="D16" s="361">
        <f t="shared" si="4"/>
        <v>187756</v>
      </c>
      <c r="E16" s="361"/>
      <c r="F16" s="361"/>
      <c r="G16" s="361"/>
      <c r="H16" s="361"/>
      <c r="I16" s="361"/>
      <c r="J16" s="361"/>
      <c r="K16" s="361">
        <v>187756</v>
      </c>
      <c r="L16" s="361"/>
      <c r="M16" s="361"/>
      <c r="N16" s="361">
        <v>187756</v>
      </c>
      <c r="O16" s="361"/>
      <c r="P16" s="361"/>
      <c r="Q16" s="361"/>
      <c r="R16" s="361"/>
      <c r="S16" s="361"/>
      <c r="T16" s="361"/>
      <c r="U16" s="299"/>
      <c r="V16" s="299"/>
      <c r="W16" s="299"/>
      <c r="X16" s="299"/>
      <c r="Y16" s="299"/>
      <c r="Z16" s="662"/>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5"/>
      <c r="CT16" s="495"/>
      <c r="CU16" s="495"/>
      <c r="CV16" s="495"/>
      <c r="CW16" s="495"/>
      <c r="CX16" s="495"/>
      <c r="CY16" s="495"/>
      <c r="CZ16" s="495"/>
      <c r="DA16" s="495"/>
      <c r="DB16" s="495"/>
      <c r="DC16" s="495"/>
      <c r="DD16" s="495"/>
      <c r="DE16" s="495"/>
      <c r="DF16" s="495"/>
      <c r="DG16" s="495"/>
      <c r="DH16" s="495"/>
      <c r="DI16" s="495"/>
      <c r="DJ16" s="495"/>
      <c r="DK16" s="495"/>
      <c r="DL16" s="495"/>
      <c r="DM16" s="495"/>
      <c r="DN16" s="495"/>
      <c r="DO16" s="495"/>
      <c r="DP16" s="495"/>
      <c r="DQ16" s="495"/>
      <c r="DR16" s="495"/>
      <c r="DS16" s="495"/>
      <c r="DT16" s="495"/>
      <c r="DU16" s="495"/>
      <c r="DV16" s="495"/>
      <c r="DW16" s="495"/>
      <c r="DX16" s="495"/>
      <c r="DY16" s="495"/>
      <c r="DZ16" s="495"/>
      <c r="EA16" s="495"/>
      <c r="EB16" s="495"/>
      <c r="EC16" s="495"/>
      <c r="ED16" s="495"/>
      <c r="EE16" s="495"/>
      <c r="EF16" s="495"/>
      <c r="EG16" s="495"/>
      <c r="EH16" s="495"/>
      <c r="EI16" s="495"/>
      <c r="EJ16" s="495"/>
      <c r="EK16" s="495"/>
      <c r="EL16" s="495"/>
      <c r="EM16" s="495"/>
      <c r="EN16" s="495"/>
      <c r="EO16" s="495"/>
      <c r="EP16" s="495"/>
      <c r="EQ16" s="495"/>
      <c r="ER16" s="495"/>
      <c r="ES16" s="495"/>
      <c r="ET16" s="495"/>
      <c r="EU16" s="495"/>
      <c r="EV16" s="495"/>
      <c r="EW16" s="495"/>
      <c r="EX16" s="495"/>
      <c r="EY16" s="495"/>
      <c r="EZ16" s="495"/>
      <c r="FA16" s="495"/>
      <c r="FB16" s="495"/>
      <c r="FC16" s="495"/>
      <c r="FD16" s="495"/>
      <c r="FE16" s="495"/>
      <c r="FF16" s="495"/>
      <c r="FG16" s="495"/>
      <c r="FH16" s="495"/>
      <c r="FI16" s="495"/>
      <c r="FJ16" s="495"/>
      <c r="FK16" s="495"/>
      <c r="FL16" s="495"/>
      <c r="FM16" s="495"/>
      <c r="FN16" s="495"/>
      <c r="FO16" s="495"/>
      <c r="FP16" s="495"/>
      <c r="FQ16" s="495"/>
      <c r="FR16" s="495"/>
      <c r="FS16" s="495"/>
      <c r="FT16" s="495"/>
      <c r="FU16" s="495"/>
      <c r="FV16" s="495"/>
      <c r="FW16" s="495"/>
      <c r="FX16" s="495"/>
      <c r="FY16" s="495"/>
      <c r="FZ16" s="495"/>
      <c r="GA16" s="495"/>
      <c r="GB16" s="495"/>
      <c r="GC16" s="495"/>
      <c r="GD16" s="495"/>
      <c r="GE16" s="495"/>
      <c r="GF16" s="495"/>
      <c r="GG16" s="495"/>
      <c r="GH16" s="495"/>
      <c r="GI16" s="495"/>
      <c r="GJ16" s="495"/>
      <c r="GK16" s="495"/>
      <c r="GL16" s="495"/>
      <c r="GM16" s="495"/>
      <c r="GN16" s="495"/>
      <c r="GO16" s="495"/>
      <c r="GP16" s="495"/>
      <c r="GQ16" s="495"/>
      <c r="GR16" s="495"/>
      <c r="GS16" s="495"/>
      <c r="GT16" s="495"/>
      <c r="GU16" s="495"/>
      <c r="GV16" s="495"/>
      <c r="GW16" s="495"/>
      <c r="GX16" s="495"/>
      <c r="GY16" s="495"/>
      <c r="GZ16" s="495"/>
      <c r="HA16" s="495"/>
      <c r="HB16" s="495"/>
      <c r="HC16" s="495"/>
      <c r="HD16" s="495"/>
      <c r="HE16" s="495"/>
      <c r="HF16" s="495"/>
      <c r="HG16" s="495"/>
      <c r="HH16" s="495"/>
      <c r="HI16" s="495"/>
      <c r="HJ16" s="495"/>
      <c r="HK16" s="495"/>
      <c r="HL16" s="495"/>
      <c r="HM16" s="495"/>
      <c r="HN16" s="495"/>
      <c r="HO16" s="495"/>
      <c r="HP16" s="495"/>
      <c r="HQ16" s="495"/>
      <c r="HR16" s="495"/>
      <c r="HS16" s="495"/>
      <c r="HT16" s="495"/>
      <c r="HU16" s="495"/>
      <c r="HV16" s="495"/>
      <c r="HW16" s="495"/>
      <c r="HX16" s="495"/>
      <c r="HY16" s="495"/>
      <c r="HZ16" s="495"/>
      <c r="IA16" s="495"/>
      <c r="IB16" s="495"/>
      <c r="IC16" s="495"/>
      <c r="ID16" s="495"/>
      <c r="IE16" s="495"/>
      <c r="IF16" s="495"/>
      <c r="IG16" s="495"/>
      <c r="IH16" s="495"/>
      <c r="II16" s="495"/>
      <c r="IJ16" s="495"/>
      <c r="IK16" s="495"/>
      <c r="IL16" s="495"/>
      <c r="IM16" s="495"/>
      <c r="IN16" s="495"/>
      <c r="IO16" s="495"/>
      <c r="IP16" s="495"/>
      <c r="IQ16" s="495"/>
      <c r="IR16" s="495"/>
      <c r="IS16" s="495"/>
      <c r="IT16" s="495"/>
      <c r="IU16" s="495"/>
      <c r="IV16" s="495"/>
    </row>
    <row r="17" s="524" customFormat="1" ht="21" customHeight="1" spans="1:256">
      <c r="A17" s="265" t="s">
        <v>135</v>
      </c>
      <c r="B17" s="231" t="s">
        <v>119</v>
      </c>
      <c r="C17" s="266" t="s">
        <v>136</v>
      </c>
      <c r="D17" s="361">
        <f t="shared" si="4"/>
        <v>187756</v>
      </c>
      <c r="E17" s="361"/>
      <c r="F17" s="361"/>
      <c r="G17" s="361"/>
      <c r="H17" s="361"/>
      <c r="I17" s="361"/>
      <c r="J17" s="361"/>
      <c r="K17" s="361">
        <v>187756</v>
      </c>
      <c r="L17" s="361"/>
      <c r="M17" s="361"/>
      <c r="N17" s="361">
        <v>187756</v>
      </c>
      <c r="O17" s="361"/>
      <c r="P17" s="361"/>
      <c r="Q17" s="361"/>
      <c r="R17" s="361"/>
      <c r="S17" s="361"/>
      <c r="T17" s="361"/>
      <c r="U17" s="299"/>
      <c r="V17" s="299"/>
      <c r="W17" s="299"/>
      <c r="X17" s="299"/>
      <c r="Y17" s="299"/>
      <c r="Z17" s="662"/>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5"/>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5"/>
      <c r="GK17" s="495"/>
      <c r="GL17" s="495"/>
      <c r="GM17" s="495"/>
      <c r="GN17" s="495"/>
      <c r="GO17" s="495"/>
      <c r="GP17" s="495"/>
      <c r="GQ17" s="495"/>
      <c r="GR17" s="495"/>
      <c r="GS17" s="495"/>
      <c r="GT17" s="495"/>
      <c r="GU17" s="495"/>
      <c r="GV17" s="495"/>
      <c r="GW17" s="495"/>
      <c r="GX17" s="495"/>
      <c r="GY17" s="495"/>
      <c r="GZ17" s="495"/>
      <c r="HA17" s="495"/>
      <c r="HB17" s="495"/>
      <c r="HC17" s="495"/>
      <c r="HD17" s="495"/>
      <c r="HE17" s="495"/>
      <c r="HF17" s="495"/>
      <c r="HG17" s="495"/>
      <c r="HH17" s="495"/>
      <c r="HI17" s="495"/>
      <c r="HJ17" s="495"/>
      <c r="HK17" s="495"/>
      <c r="HL17" s="495"/>
      <c r="HM17" s="495"/>
      <c r="HN17" s="495"/>
      <c r="HO17" s="495"/>
      <c r="HP17" s="495"/>
      <c r="HQ17" s="495"/>
      <c r="HR17" s="495"/>
      <c r="HS17" s="495"/>
      <c r="HT17" s="495"/>
      <c r="HU17" s="495"/>
      <c r="HV17" s="495"/>
      <c r="HW17" s="495"/>
      <c r="HX17" s="495"/>
      <c r="HY17" s="495"/>
      <c r="HZ17" s="495"/>
      <c r="IA17" s="495"/>
      <c r="IB17" s="495"/>
      <c r="IC17" s="495"/>
      <c r="ID17" s="495"/>
      <c r="IE17" s="495"/>
      <c r="IF17" s="495"/>
      <c r="IG17" s="495"/>
      <c r="IH17" s="495"/>
      <c r="II17" s="495"/>
      <c r="IJ17" s="495"/>
      <c r="IK17" s="495"/>
      <c r="IL17" s="495"/>
      <c r="IM17" s="495"/>
      <c r="IN17" s="495"/>
      <c r="IO17" s="495"/>
      <c r="IP17" s="495"/>
      <c r="IQ17" s="495"/>
      <c r="IR17" s="495"/>
      <c r="IS17" s="495"/>
      <c r="IT17" s="495"/>
      <c r="IU17" s="495"/>
      <c r="IV17" s="495"/>
    </row>
    <row r="18" s="524" customFormat="1" ht="21" customHeight="1" spans="1:256">
      <c r="A18" s="265">
        <v>214</v>
      </c>
      <c r="B18" s="231" t="s">
        <v>119</v>
      </c>
      <c r="C18" s="266" t="s">
        <v>137</v>
      </c>
      <c r="D18" s="361">
        <f t="shared" ref="D18:D20" si="5">SUM(E18+K18+T18)</f>
        <v>2747285</v>
      </c>
      <c r="E18" s="361">
        <f t="shared" ref="E18:E20" si="6">SUM(F18:J18)</f>
        <v>2639993</v>
      </c>
      <c r="F18" s="361">
        <v>1638924</v>
      </c>
      <c r="G18" s="361">
        <v>864492</v>
      </c>
      <c r="H18" s="361"/>
      <c r="I18" s="361">
        <v>136577</v>
      </c>
      <c r="J18" s="361"/>
      <c r="K18" s="361">
        <v>39395</v>
      </c>
      <c r="L18" s="361"/>
      <c r="M18" s="361"/>
      <c r="N18" s="361"/>
      <c r="O18" s="361"/>
      <c r="P18" s="361"/>
      <c r="Q18" s="361"/>
      <c r="R18" s="361">
        <v>39395</v>
      </c>
      <c r="S18" s="361"/>
      <c r="T18" s="361">
        <f t="shared" ref="T18:T20" si="7">SUM(U18:Y18)</f>
        <v>67897</v>
      </c>
      <c r="U18" s="299">
        <v>2340</v>
      </c>
      <c r="V18" s="299"/>
      <c r="W18" s="299">
        <v>24584</v>
      </c>
      <c r="X18" s="299">
        <v>40973</v>
      </c>
      <c r="Y18" s="299"/>
      <c r="Z18" s="662"/>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495"/>
      <c r="DV18" s="495"/>
      <c r="DW18" s="495"/>
      <c r="DX18" s="495"/>
      <c r="DY18" s="495"/>
      <c r="DZ18" s="495"/>
      <c r="EA18" s="495"/>
      <c r="EB18" s="495"/>
      <c r="EC18" s="495"/>
      <c r="ED18" s="495"/>
      <c r="EE18" s="495"/>
      <c r="EF18" s="495"/>
      <c r="EG18" s="495"/>
      <c r="EH18" s="495"/>
      <c r="EI18" s="495"/>
      <c r="EJ18" s="495"/>
      <c r="EK18" s="495"/>
      <c r="EL18" s="495"/>
      <c r="EM18" s="495"/>
      <c r="EN18" s="495"/>
      <c r="EO18" s="495"/>
      <c r="EP18" s="495"/>
      <c r="EQ18" s="495"/>
      <c r="ER18" s="495"/>
      <c r="ES18" s="495"/>
      <c r="ET18" s="495"/>
      <c r="EU18" s="495"/>
      <c r="EV18" s="495"/>
      <c r="EW18" s="495"/>
      <c r="EX18" s="495"/>
      <c r="EY18" s="495"/>
      <c r="EZ18" s="495"/>
      <c r="FA18" s="495"/>
      <c r="FB18" s="495"/>
      <c r="FC18" s="495"/>
      <c r="FD18" s="495"/>
      <c r="FE18" s="495"/>
      <c r="FF18" s="495"/>
      <c r="FG18" s="495"/>
      <c r="FH18" s="495"/>
      <c r="FI18" s="495"/>
      <c r="FJ18" s="495"/>
      <c r="FK18" s="495"/>
      <c r="FL18" s="495"/>
      <c r="FM18" s="495"/>
      <c r="FN18" s="495"/>
      <c r="FO18" s="495"/>
      <c r="FP18" s="495"/>
      <c r="FQ18" s="495"/>
      <c r="FR18" s="495"/>
      <c r="FS18" s="495"/>
      <c r="FT18" s="495"/>
      <c r="FU18" s="495"/>
      <c r="FV18" s="495"/>
      <c r="FW18" s="495"/>
      <c r="FX18" s="495"/>
      <c r="FY18" s="495"/>
      <c r="FZ18" s="495"/>
      <c r="GA18" s="495"/>
      <c r="GB18" s="495"/>
      <c r="GC18" s="495"/>
      <c r="GD18" s="495"/>
      <c r="GE18" s="495"/>
      <c r="GF18" s="495"/>
      <c r="GG18" s="495"/>
      <c r="GH18" s="495"/>
      <c r="GI18" s="495"/>
      <c r="GJ18" s="495"/>
      <c r="GK18" s="495"/>
      <c r="GL18" s="495"/>
      <c r="GM18" s="495"/>
      <c r="GN18" s="495"/>
      <c r="GO18" s="495"/>
      <c r="GP18" s="495"/>
      <c r="GQ18" s="495"/>
      <c r="GR18" s="495"/>
      <c r="GS18" s="495"/>
      <c r="GT18" s="495"/>
      <c r="GU18" s="495"/>
      <c r="GV18" s="495"/>
      <c r="GW18" s="495"/>
      <c r="GX18" s="495"/>
      <c r="GY18" s="495"/>
      <c r="GZ18" s="495"/>
      <c r="HA18" s="495"/>
      <c r="HB18" s="495"/>
      <c r="HC18" s="495"/>
      <c r="HD18" s="495"/>
      <c r="HE18" s="495"/>
      <c r="HF18" s="495"/>
      <c r="HG18" s="495"/>
      <c r="HH18" s="495"/>
      <c r="HI18" s="495"/>
      <c r="HJ18" s="495"/>
      <c r="HK18" s="495"/>
      <c r="HL18" s="495"/>
      <c r="HM18" s="495"/>
      <c r="HN18" s="495"/>
      <c r="HO18" s="495"/>
      <c r="HP18" s="495"/>
      <c r="HQ18" s="495"/>
      <c r="HR18" s="495"/>
      <c r="HS18" s="495"/>
      <c r="HT18" s="495"/>
      <c r="HU18" s="495"/>
      <c r="HV18" s="495"/>
      <c r="HW18" s="495"/>
      <c r="HX18" s="495"/>
      <c r="HY18" s="495"/>
      <c r="HZ18" s="495"/>
      <c r="IA18" s="495"/>
      <c r="IB18" s="495"/>
      <c r="IC18" s="495"/>
      <c r="ID18" s="495"/>
      <c r="IE18" s="495"/>
      <c r="IF18" s="495"/>
      <c r="IG18" s="495"/>
      <c r="IH18" s="495"/>
      <c r="II18" s="495"/>
      <c r="IJ18" s="495"/>
      <c r="IK18" s="495"/>
      <c r="IL18" s="495"/>
      <c r="IM18" s="495"/>
      <c r="IN18" s="495"/>
      <c r="IO18" s="495"/>
      <c r="IP18" s="495"/>
      <c r="IQ18" s="495"/>
      <c r="IR18" s="495"/>
      <c r="IS18" s="495"/>
      <c r="IT18" s="495"/>
      <c r="IU18" s="495"/>
      <c r="IV18" s="495"/>
    </row>
    <row r="19" s="524" customFormat="1" ht="21" customHeight="1" spans="1:256">
      <c r="A19" s="268" t="s">
        <v>138</v>
      </c>
      <c r="B19" s="231" t="s">
        <v>119</v>
      </c>
      <c r="C19" s="266" t="s">
        <v>139</v>
      </c>
      <c r="D19" s="361">
        <f t="shared" si="5"/>
        <v>2747285</v>
      </c>
      <c r="E19" s="361">
        <f t="shared" si="6"/>
        <v>2639993</v>
      </c>
      <c r="F19" s="361">
        <v>1638924</v>
      </c>
      <c r="G19" s="361">
        <v>864492</v>
      </c>
      <c r="H19" s="361"/>
      <c r="I19" s="361">
        <v>136577</v>
      </c>
      <c r="J19" s="361"/>
      <c r="K19" s="361">
        <v>39395</v>
      </c>
      <c r="L19" s="361"/>
      <c r="M19" s="361"/>
      <c r="N19" s="361"/>
      <c r="O19" s="361"/>
      <c r="P19" s="361"/>
      <c r="Q19" s="361"/>
      <c r="R19" s="361">
        <v>39395</v>
      </c>
      <c r="S19" s="361"/>
      <c r="T19" s="361">
        <f t="shared" si="7"/>
        <v>67897</v>
      </c>
      <c r="U19" s="299">
        <v>2340</v>
      </c>
      <c r="V19" s="299"/>
      <c r="W19" s="299">
        <v>24584</v>
      </c>
      <c r="X19" s="299">
        <v>40973</v>
      </c>
      <c r="Y19" s="299"/>
      <c r="Z19" s="662"/>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5"/>
      <c r="FC19" s="495"/>
      <c r="FD19" s="495"/>
      <c r="FE19" s="495"/>
      <c r="FF19" s="495"/>
      <c r="FG19" s="495"/>
      <c r="FH19" s="495"/>
      <c r="FI19" s="495"/>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5"/>
      <c r="GK19" s="495"/>
      <c r="GL19" s="495"/>
      <c r="GM19" s="495"/>
      <c r="GN19" s="495"/>
      <c r="GO19" s="495"/>
      <c r="GP19" s="495"/>
      <c r="GQ19" s="495"/>
      <c r="GR19" s="495"/>
      <c r="GS19" s="495"/>
      <c r="GT19" s="495"/>
      <c r="GU19" s="495"/>
      <c r="GV19" s="495"/>
      <c r="GW19" s="495"/>
      <c r="GX19" s="495"/>
      <c r="GY19" s="495"/>
      <c r="GZ19" s="495"/>
      <c r="HA19" s="495"/>
      <c r="HB19" s="495"/>
      <c r="HC19" s="495"/>
      <c r="HD19" s="495"/>
      <c r="HE19" s="495"/>
      <c r="HF19" s="495"/>
      <c r="HG19" s="495"/>
      <c r="HH19" s="495"/>
      <c r="HI19" s="495"/>
      <c r="HJ19" s="495"/>
      <c r="HK19" s="495"/>
      <c r="HL19" s="495"/>
      <c r="HM19" s="495"/>
      <c r="HN19" s="495"/>
      <c r="HO19" s="495"/>
      <c r="HP19" s="495"/>
      <c r="HQ19" s="495"/>
      <c r="HR19" s="495"/>
      <c r="HS19" s="495"/>
      <c r="HT19" s="495"/>
      <c r="HU19" s="495"/>
      <c r="HV19" s="495"/>
      <c r="HW19" s="495"/>
      <c r="HX19" s="495"/>
      <c r="HY19" s="495"/>
      <c r="HZ19" s="495"/>
      <c r="IA19" s="495"/>
      <c r="IB19" s="495"/>
      <c r="IC19" s="495"/>
      <c r="ID19" s="495"/>
      <c r="IE19" s="495"/>
      <c r="IF19" s="495"/>
      <c r="IG19" s="495"/>
      <c r="IH19" s="495"/>
      <c r="II19" s="495"/>
      <c r="IJ19" s="495"/>
      <c r="IK19" s="495"/>
      <c r="IL19" s="495"/>
      <c r="IM19" s="495"/>
      <c r="IN19" s="495"/>
      <c r="IO19" s="495"/>
      <c r="IP19" s="495"/>
      <c r="IQ19" s="495"/>
      <c r="IR19" s="495"/>
      <c r="IS19" s="495"/>
      <c r="IT19" s="495"/>
      <c r="IU19" s="495"/>
      <c r="IV19" s="495"/>
    </row>
    <row r="20" s="524" customFormat="1" ht="21" customHeight="1" spans="1:256">
      <c r="A20" s="265" t="s">
        <v>140</v>
      </c>
      <c r="B20" s="231" t="s">
        <v>119</v>
      </c>
      <c r="C20" s="266" t="s">
        <v>141</v>
      </c>
      <c r="D20" s="361">
        <f t="shared" si="5"/>
        <v>2747285</v>
      </c>
      <c r="E20" s="361">
        <f t="shared" si="6"/>
        <v>2639993</v>
      </c>
      <c r="F20" s="361">
        <v>1638924</v>
      </c>
      <c r="G20" s="361">
        <v>864492</v>
      </c>
      <c r="H20" s="361"/>
      <c r="I20" s="361">
        <v>136577</v>
      </c>
      <c r="J20" s="361"/>
      <c r="K20" s="361">
        <v>39395</v>
      </c>
      <c r="L20" s="361"/>
      <c r="M20" s="361"/>
      <c r="N20" s="361"/>
      <c r="O20" s="361"/>
      <c r="P20" s="361"/>
      <c r="Q20" s="361"/>
      <c r="R20" s="361">
        <v>39395</v>
      </c>
      <c r="S20" s="361"/>
      <c r="T20" s="361">
        <f t="shared" si="7"/>
        <v>67897</v>
      </c>
      <c r="U20" s="299">
        <v>2340</v>
      </c>
      <c r="V20" s="299"/>
      <c r="W20" s="299">
        <v>24584</v>
      </c>
      <c r="X20" s="299">
        <v>40973</v>
      </c>
      <c r="Y20" s="299"/>
      <c r="Z20" s="662"/>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5"/>
      <c r="EU20" s="495"/>
      <c r="EV20" s="495"/>
      <c r="EW20" s="495"/>
      <c r="EX20" s="495"/>
      <c r="EY20" s="495"/>
      <c r="EZ20" s="495"/>
      <c r="FA20" s="495"/>
      <c r="FB20" s="495"/>
      <c r="FC20" s="495"/>
      <c r="FD20" s="495"/>
      <c r="FE20" s="495"/>
      <c r="FF20" s="495"/>
      <c r="FG20" s="495"/>
      <c r="FH20" s="495"/>
      <c r="FI20" s="495"/>
      <c r="FJ20" s="495"/>
      <c r="FK20" s="495"/>
      <c r="FL20" s="495"/>
      <c r="FM20" s="495"/>
      <c r="FN20" s="495"/>
      <c r="FO20" s="495"/>
      <c r="FP20" s="495"/>
      <c r="FQ20" s="495"/>
      <c r="FR20" s="495"/>
      <c r="FS20" s="495"/>
      <c r="FT20" s="495"/>
      <c r="FU20" s="495"/>
      <c r="FV20" s="495"/>
      <c r="FW20" s="495"/>
      <c r="FX20" s="495"/>
      <c r="FY20" s="495"/>
      <c r="FZ20" s="495"/>
      <c r="GA20" s="495"/>
      <c r="GB20" s="495"/>
      <c r="GC20" s="495"/>
      <c r="GD20" s="495"/>
      <c r="GE20" s="495"/>
      <c r="GF20" s="495"/>
      <c r="GG20" s="495"/>
      <c r="GH20" s="495"/>
      <c r="GI20" s="495"/>
      <c r="GJ20" s="495"/>
      <c r="GK20" s="495"/>
      <c r="GL20" s="495"/>
      <c r="GM20" s="495"/>
      <c r="GN20" s="495"/>
      <c r="GO20" s="495"/>
      <c r="GP20" s="495"/>
      <c r="GQ20" s="495"/>
      <c r="GR20" s="495"/>
      <c r="GS20" s="495"/>
      <c r="GT20" s="495"/>
      <c r="GU20" s="495"/>
      <c r="GV20" s="495"/>
      <c r="GW20" s="495"/>
      <c r="GX20" s="495"/>
      <c r="GY20" s="495"/>
      <c r="GZ20" s="495"/>
      <c r="HA20" s="495"/>
      <c r="HB20" s="495"/>
      <c r="HC20" s="495"/>
      <c r="HD20" s="495"/>
      <c r="HE20" s="495"/>
      <c r="HF20" s="495"/>
      <c r="HG20" s="495"/>
      <c r="HH20" s="495"/>
      <c r="HI20" s="495"/>
      <c r="HJ20" s="495"/>
      <c r="HK20" s="495"/>
      <c r="HL20" s="495"/>
      <c r="HM20" s="495"/>
      <c r="HN20" s="495"/>
      <c r="HO20" s="495"/>
      <c r="HP20" s="495"/>
      <c r="HQ20" s="495"/>
      <c r="HR20" s="495"/>
      <c r="HS20" s="495"/>
      <c r="HT20" s="495"/>
      <c r="HU20" s="495"/>
      <c r="HV20" s="495"/>
      <c r="HW20" s="495"/>
      <c r="HX20" s="495"/>
      <c r="HY20" s="495"/>
      <c r="HZ20" s="495"/>
      <c r="IA20" s="495"/>
      <c r="IB20" s="495"/>
      <c r="IC20" s="495"/>
      <c r="ID20" s="495"/>
      <c r="IE20" s="495"/>
      <c r="IF20" s="495"/>
      <c r="IG20" s="495"/>
      <c r="IH20" s="495"/>
      <c r="II20" s="495"/>
      <c r="IJ20" s="495"/>
      <c r="IK20" s="495"/>
      <c r="IL20" s="495"/>
      <c r="IM20" s="495"/>
      <c r="IN20" s="495"/>
      <c r="IO20" s="495"/>
      <c r="IP20" s="495"/>
      <c r="IQ20" s="495"/>
      <c r="IR20" s="495"/>
      <c r="IS20" s="495"/>
      <c r="IT20" s="495"/>
      <c r="IU20" s="495"/>
      <c r="IV20" s="495"/>
    </row>
    <row r="21" s="524" customFormat="1" ht="21" customHeight="1" spans="1:256">
      <c r="A21" s="265">
        <v>221</v>
      </c>
      <c r="B21" s="231" t="s">
        <v>119</v>
      </c>
      <c r="C21" s="266" t="s">
        <v>144</v>
      </c>
      <c r="D21" s="361">
        <v>300410</v>
      </c>
      <c r="E21" s="361"/>
      <c r="F21" s="361"/>
      <c r="G21" s="361"/>
      <c r="H21" s="361"/>
      <c r="I21" s="361"/>
      <c r="J21" s="361"/>
      <c r="K21" s="361"/>
      <c r="L21" s="361"/>
      <c r="M21" s="361"/>
      <c r="N21" s="361"/>
      <c r="O21" s="361"/>
      <c r="P21" s="361"/>
      <c r="Q21" s="361"/>
      <c r="R21" s="361"/>
      <c r="S21" s="361">
        <v>300410</v>
      </c>
      <c r="T21" s="361"/>
      <c r="U21" s="299"/>
      <c r="V21" s="299"/>
      <c r="W21" s="299"/>
      <c r="X21" s="299"/>
      <c r="Y21" s="299"/>
      <c r="Z21" s="662"/>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5"/>
      <c r="EU21" s="495"/>
      <c r="EV21" s="495"/>
      <c r="EW21" s="495"/>
      <c r="EX21" s="495"/>
      <c r="EY21" s="495"/>
      <c r="EZ21" s="495"/>
      <c r="FA21" s="495"/>
      <c r="FB21" s="495"/>
      <c r="FC21" s="495"/>
      <c r="FD21" s="495"/>
      <c r="FE21" s="495"/>
      <c r="FF21" s="495"/>
      <c r="FG21" s="495"/>
      <c r="FH21" s="495"/>
      <c r="FI21" s="495"/>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5"/>
      <c r="GK21" s="495"/>
      <c r="GL21" s="495"/>
      <c r="GM21" s="495"/>
      <c r="GN21" s="495"/>
      <c r="GO21" s="495"/>
      <c r="GP21" s="495"/>
      <c r="GQ21" s="495"/>
      <c r="GR21" s="495"/>
      <c r="GS21" s="495"/>
      <c r="GT21" s="495"/>
      <c r="GU21" s="495"/>
      <c r="GV21" s="495"/>
      <c r="GW21" s="495"/>
      <c r="GX21" s="495"/>
      <c r="GY21" s="495"/>
      <c r="GZ21" s="495"/>
      <c r="HA21" s="495"/>
      <c r="HB21" s="495"/>
      <c r="HC21" s="495"/>
      <c r="HD21" s="495"/>
      <c r="HE21" s="495"/>
      <c r="HF21" s="495"/>
      <c r="HG21" s="495"/>
      <c r="HH21" s="495"/>
      <c r="HI21" s="495"/>
      <c r="HJ21" s="495"/>
      <c r="HK21" s="495"/>
      <c r="HL21" s="495"/>
      <c r="HM21" s="495"/>
      <c r="HN21" s="495"/>
      <c r="HO21" s="495"/>
      <c r="HP21" s="495"/>
      <c r="HQ21" s="495"/>
      <c r="HR21" s="495"/>
      <c r="HS21" s="495"/>
      <c r="HT21" s="495"/>
      <c r="HU21" s="495"/>
      <c r="HV21" s="495"/>
      <c r="HW21" s="495"/>
      <c r="HX21" s="495"/>
      <c r="HY21" s="495"/>
      <c r="HZ21" s="495"/>
      <c r="IA21" s="495"/>
      <c r="IB21" s="495"/>
      <c r="IC21" s="495"/>
      <c r="ID21" s="495"/>
      <c r="IE21" s="495"/>
      <c r="IF21" s="495"/>
      <c r="IG21" s="495"/>
      <c r="IH21" s="495"/>
      <c r="II21" s="495"/>
      <c r="IJ21" s="495"/>
      <c r="IK21" s="495"/>
      <c r="IL21" s="495"/>
      <c r="IM21" s="495"/>
      <c r="IN21" s="495"/>
      <c r="IO21" s="495"/>
      <c r="IP21" s="495"/>
      <c r="IQ21" s="495"/>
      <c r="IR21" s="495"/>
      <c r="IS21" s="495"/>
      <c r="IT21" s="495"/>
      <c r="IU21" s="495"/>
      <c r="IV21" s="495"/>
    </row>
    <row r="22" s="524" customFormat="1" ht="21" customHeight="1" spans="1:256">
      <c r="A22" s="268" t="s">
        <v>145</v>
      </c>
      <c r="B22" s="231" t="s">
        <v>119</v>
      </c>
      <c r="C22" s="266" t="s">
        <v>146</v>
      </c>
      <c r="D22" s="361">
        <v>300410</v>
      </c>
      <c r="E22" s="361"/>
      <c r="F22" s="361"/>
      <c r="G22" s="361"/>
      <c r="H22" s="361"/>
      <c r="I22" s="361"/>
      <c r="J22" s="361"/>
      <c r="K22" s="361"/>
      <c r="L22" s="361"/>
      <c r="M22" s="361"/>
      <c r="N22" s="361"/>
      <c r="O22" s="361"/>
      <c r="P22" s="361"/>
      <c r="Q22" s="361"/>
      <c r="R22" s="361"/>
      <c r="S22" s="361">
        <v>300410</v>
      </c>
      <c r="T22" s="361"/>
      <c r="U22" s="299"/>
      <c r="V22" s="299"/>
      <c r="W22" s="299"/>
      <c r="X22" s="299"/>
      <c r="Y22" s="299"/>
      <c r="Z22" s="662"/>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5"/>
      <c r="FC22" s="495"/>
      <c r="FD22" s="495"/>
      <c r="FE22" s="495"/>
      <c r="FF22" s="495"/>
      <c r="FG22" s="495"/>
      <c r="FH22" s="495"/>
      <c r="FI22" s="495"/>
      <c r="FJ22" s="495"/>
      <c r="FK22" s="495"/>
      <c r="FL22" s="495"/>
      <c r="FM22" s="495"/>
      <c r="FN22" s="495"/>
      <c r="FO22" s="495"/>
      <c r="FP22" s="495"/>
      <c r="FQ22" s="495"/>
      <c r="FR22" s="495"/>
      <c r="FS22" s="495"/>
      <c r="FT22" s="495"/>
      <c r="FU22" s="495"/>
      <c r="FV22" s="495"/>
      <c r="FW22" s="495"/>
      <c r="FX22" s="495"/>
      <c r="FY22" s="495"/>
      <c r="FZ22" s="495"/>
      <c r="GA22" s="495"/>
      <c r="GB22" s="495"/>
      <c r="GC22" s="495"/>
      <c r="GD22" s="495"/>
      <c r="GE22" s="495"/>
      <c r="GF22" s="495"/>
      <c r="GG22" s="495"/>
      <c r="GH22" s="495"/>
      <c r="GI22" s="495"/>
      <c r="GJ22" s="495"/>
      <c r="GK22" s="495"/>
      <c r="GL22" s="495"/>
      <c r="GM22" s="495"/>
      <c r="GN22" s="495"/>
      <c r="GO22" s="495"/>
      <c r="GP22" s="495"/>
      <c r="GQ22" s="495"/>
      <c r="GR22" s="495"/>
      <c r="GS22" s="495"/>
      <c r="GT22" s="495"/>
      <c r="GU22" s="495"/>
      <c r="GV22" s="495"/>
      <c r="GW22" s="495"/>
      <c r="GX22" s="495"/>
      <c r="GY22" s="495"/>
      <c r="GZ22" s="495"/>
      <c r="HA22" s="495"/>
      <c r="HB22" s="495"/>
      <c r="HC22" s="495"/>
      <c r="HD22" s="495"/>
      <c r="HE22" s="495"/>
      <c r="HF22" s="495"/>
      <c r="HG22" s="495"/>
      <c r="HH22" s="495"/>
      <c r="HI22" s="495"/>
      <c r="HJ22" s="495"/>
      <c r="HK22" s="495"/>
      <c r="HL22" s="495"/>
      <c r="HM22" s="495"/>
      <c r="HN22" s="495"/>
      <c r="HO22" s="495"/>
      <c r="HP22" s="495"/>
      <c r="HQ22" s="495"/>
      <c r="HR22" s="495"/>
      <c r="HS22" s="495"/>
      <c r="HT22" s="495"/>
      <c r="HU22" s="495"/>
      <c r="HV22" s="495"/>
      <c r="HW22" s="495"/>
      <c r="HX22" s="495"/>
      <c r="HY22" s="495"/>
      <c r="HZ22" s="495"/>
      <c r="IA22" s="495"/>
      <c r="IB22" s="495"/>
      <c r="IC22" s="495"/>
      <c r="ID22" s="495"/>
      <c r="IE22" s="495"/>
      <c r="IF22" s="495"/>
      <c r="IG22" s="495"/>
      <c r="IH22" s="495"/>
      <c r="II22" s="495"/>
      <c r="IJ22" s="495"/>
      <c r="IK22" s="495"/>
      <c r="IL22" s="495"/>
      <c r="IM22" s="495"/>
      <c r="IN22" s="495"/>
      <c r="IO22" s="495"/>
      <c r="IP22" s="495"/>
      <c r="IQ22" s="495"/>
      <c r="IR22" s="495"/>
      <c r="IS22" s="495"/>
      <c r="IT22" s="495"/>
      <c r="IU22" s="495"/>
      <c r="IV22" s="495"/>
    </row>
    <row r="23" s="524" customFormat="1" ht="21" customHeight="1" spans="1:256">
      <c r="A23" s="265" t="s">
        <v>147</v>
      </c>
      <c r="B23" s="231" t="s">
        <v>119</v>
      </c>
      <c r="C23" s="266" t="s">
        <v>148</v>
      </c>
      <c r="D23" s="361">
        <v>300410</v>
      </c>
      <c r="E23" s="361"/>
      <c r="F23" s="361"/>
      <c r="G23" s="361"/>
      <c r="H23" s="361"/>
      <c r="I23" s="361"/>
      <c r="J23" s="361"/>
      <c r="K23" s="361"/>
      <c r="L23" s="361"/>
      <c r="M23" s="361"/>
      <c r="N23" s="361"/>
      <c r="O23" s="361"/>
      <c r="P23" s="361"/>
      <c r="Q23" s="361"/>
      <c r="R23" s="361"/>
      <c r="S23" s="361">
        <v>300410</v>
      </c>
      <c r="T23" s="361"/>
      <c r="U23" s="299"/>
      <c r="V23" s="299"/>
      <c r="W23" s="299"/>
      <c r="X23" s="299"/>
      <c r="Y23" s="299"/>
      <c r="Z23" s="662"/>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5"/>
      <c r="EU23" s="495"/>
      <c r="EV23" s="495"/>
      <c r="EW23" s="495"/>
      <c r="EX23" s="495"/>
      <c r="EY23" s="495"/>
      <c r="EZ23" s="495"/>
      <c r="FA23" s="495"/>
      <c r="FB23" s="495"/>
      <c r="FC23" s="495"/>
      <c r="FD23" s="495"/>
      <c r="FE23" s="495"/>
      <c r="FF23" s="495"/>
      <c r="FG23" s="495"/>
      <c r="FH23" s="495"/>
      <c r="FI23" s="495"/>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5"/>
      <c r="GK23" s="495"/>
      <c r="GL23" s="495"/>
      <c r="GM23" s="495"/>
      <c r="GN23" s="495"/>
      <c r="GO23" s="495"/>
      <c r="GP23" s="495"/>
      <c r="GQ23" s="495"/>
      <c r="GR23" s="495"/>
      <c r="GS23" s="495"/>
      <c r="GT23" s="495"/>
      <c r="GU23" s="495"/>
      <c r="GV23" s="495"/>
      <c r="GW23" s="495"/>
      <c r="GX23" s="495"/>
      <c r="GY23" s="495"/>
      <c r="GZ23" s="495"/>
      <c r="HA23" s="495"/>
      <c r="HB23" s="495"/>
      <c r="HC23" s="495"/>
      <c r="HD23" s="495"/>
      <c r="HE23" s="495"/>
      <c r="HF23" s="495"/>
      <c r="HG23" s="495"/>
      <c r="HH23" s="495"/>
      <c r="HI23" s="495"/>
      <c r="HJ23" s="495"/>
      <c r="HK23" s="495"/>
      <c r="HL23" s="495"/>
      <c r="HM23" s="495"/>
      <c r="HN23" s="495"/>
      <c r="HO23" s="495"/>
      <c r="HP23" s="495"/>
      <c r="HQ23" s="495"/>
      <c r="HR23" s="495"/>
      <c r="HS23" s="495"/>
      <c r="HT23" s="495"/>
      <c r="HU23" s="495"/>
      <c r="HV23" s="495"/>
      <c r="HW23" s="495"/>
      <c r="HX23" s="495"/>
      <c r="HY23" s="495"/>
      <c r="HZ23" s="495"/>
      <c r="IA23" s="495"/>
      <c r="IB23" s="495"/>
      <c r="IC23" s="495"/>
      <c r="ID23" s="495"/>
      <c r="IE23" s="495"/>
      <c r="IF23" s="495"/>
      <c r="IG23" s="495"/>
      <c r="IH23" s="495"/>
      <c r="II23" s="495"/>
      <c r="IJ23" s="495"/>
      <c r="IK23" s="495"/>
      <c r="IL23" s="495"/>
      <c r="IM23" s="495"/>
      <c r="IN23" s="495"/>
      <c r="IO23" s="495"/>
      <c r="IP23" s="495"/>
      <c r="IQ23" s="495"/>
      <c r="IR23" s="495"/>
      <c r="IS23" s="495"/>
      <c r="IT23" s="495"/>
      <c r="IU23" s="495"/>
      <c r="IV23" s="495"/>
    </row>
    <row r="24" s="527" customFormat="1" ht="21" customHeight="1" spans="1:256">
      <c r="A24" s="270"/>
      <c r="B24" s="271" t="s">
        <v>149</v>
      </c>
      <c r="C24" s="271" t="s">
        <v>106</v>
      </c>
      <c r="D24" s="364">
        <v>6353250</v>
      </c>
      <c r="E24" s="364">
        <v>4309190</v>
      </c>
      <c r="F24" s="364">
        <v>2626152</v>
      </c>
      <c r="G24" s="364">
        <v>1464192</v>
      </c>
      <c r="H24" s="364"/>
      <c r="I24" s="364">
        <v>218846</v>
      </c>
      <c r="J24" s="364"/>
      <c r="K24" s="364">
        <v>1442053</v>
      </c>
      <c r="L24" s="364">
        <v>654455</v>
      </c>
      <c r="M24" s="364">
        <v>327228</v>
      </c>
      <c r="N24" s="364">
        <v>306776</v>
      </c>
      <c r="O24" s="364"/>
      <c r="P24" s="364">
        <v>40903</v>
      </c>
      <c r="Q24" s="364">
        <v>28632</v>
      </c>
      <c r="R24" s="364">
        <v>84059</v>
      </c>
      <c r="S24" s="364">
        <v>490841</v>
      </c>
      <c r="T24" s="364">
        <v>111166</v>
      </c>
      <c r="U24" s="364">
        <v>6120</v>
      </c>
      <c r="V24" s="364"/>
      <c r="W24" s="364">
        <v>39392</v>
      </c>
      <c r="X24" s="364">
        <v>65654</v>
      </c>
      <c r="Y24" s="364"/>
      <c r="Z24" s="666"/>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row>
    <row r="25" s="524" customFormat="1" ht="21" customHeight="1" spans="1:256">
      <c r="A25" s="231" t="s">
        <v>150</v>
      </c>
      <c r="B25" s="274" t="s">
        <v>149</v>
      </c>
      <c r="C25" s="261" t="s">
        <v>151</v>
      </c>
      <c r="D25" s="366">
        <v>4315310</v>
      </c>
      <c r="E25" s="366">
        <v>4309190</v>
      </c>
      <c r="F25" s="366">
        <v>2626152</v>
      </c>
      <c r="G25" s="366">
        <v>1464192</v>
      </c>
      <c r="H25" s="366"/>
      <c r="I25" s="366">
        <v>218846</v>
      </c>
      <c r="J25" s="366"/>
      <c r="K25" s="366"/>
      <c r="L25" s="366"/>
      <c r="M25" s="366"/>
      <c r="N25" s="366"/>
      <c r="O25" s="366"/>
      <c r="P25" s="366"/>
      <c r="Q25" s="366"/>
      <c r="R25" s="366"/>
      <c r="S25" s="366"/>
      <c r="T25" s="366">
        <v>6120</v>
      </c>
      <c r="U25" s="366">
        <v>6120</v>
      </c>
      <c r="V25" s="366"/>
      <c r="W25" s="366"/>
      <c r="X25" s="366"/>
      <c r="Y25" s="366"/>
      <c r="Z25" s="662"/>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5"/>
      <c r="EU25" s="495"/>
      <c r="EV25" s="495"/>
      <c r="EW25" s="495"/>
      <c r="EX25" s="495"/>
      <c r="EY25" s="495"/>
      <c r="EZ25" s="495"/>
      <c r="FA25" s="495"/>
      <c r="FB25" s="495"/>
      <c r="FC25" s="495"/>
      <c r="FD25" s="495"/>
      <c r="FE25" s="495"/>
      <c r="FF25" s="495"/>
      <c r="FG25" s="495"/>
      <c r="FH25" s="495"/>
      <c r="FI25" s="495"/>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5"/>
      <c r="GK25" s="495"/>
      <c r="GL25" s="495"/>
      <c r="GM25" s="495"/>
      <c r="GN25" s="495"/>
      <c r="GO25" s="495"/>
      <c r="GP25" s="495"/>
      <c r="GQ25" s="495"/>
      <c r="GR25" s="495"/>
      <c r="GS25" s="495"/>
      <c r="GT25" s="495"/>
      <c r="GU25" s="495"/>
      <c r="GV25" s="495"/>
      <c r="GW25" s="495"/>
      <c r="GX25" s="495"/>
      <c r="GY25" s="495"/>
      <c r="GZ25" s="495"/>
      <c r="HA25" s="495"/>
      <c r="HB25" s="495"/>
      <c r="HC25" s="495"/>
      <c r="HD25" s="495"/>
      <c r="HE25" s="495"/>
      <c r="HF25" s="495"/>
      <c r="HG25" s="495"/>
      <c r="HH25" s="495"/>
      <c r="HI25" s="495"/>
      <c r="HJ25" s="495"/>
      <c r="HK25" s="495"/>
      <c r="HL25" s="495"/>
      <c r="HM25" s="495"/>
      <c r="HN25" s="495"/>
      <c r="HO25" s="495"/>
      <c r="HP25" s="495"/>
      <c r="HQ25" s="495"/>
      <c r="HR25" s="495"/>
      <c r="HS25" s="495"/>
      <c r="HT25" s="495"/>
      <c r="HU25" s="495"/>
      <c r="HV25" s="495"/>
      <c r="HW25" s="495"/>
      <c r="HX25" s="495"/>
      <c r="HY25" s="495"/>
      <c r="HZ25" s="495"/>
      <c r="IA25" s="495"/>
      <c r="IB25" s="495"/>
      <c r="IC25" s="495"/>
      <c r="ID25" s="495"/>
      <c r="IE25" s="495"/>
      <c r="IF25" s="495"/>
      <c r="IG25" s="495"/>
      <c r="IH25" s="495"/>
      <c r="II25" s="495"/>
      <c r="IJ25" s="495"/>
      <c r="IK25" s="495"/>
      <c r="IL25" s="495"/>
      <c r="IM25" s="495"/>
      <c r="IN25" s="495"/>
      <c r="IO25" s="495"/>
      <c r="IP25" s="495"/>
      <c r="IQ25" s="495"/>
      <c r="IR25" s="495"/>
      <c r="IS25" s="495"/>
      <c r="IT25" s="495"/>
      <c r="IU25" s="495"/>
      <c r="IV25" s="495"/>
    </row>
    <row r="26" s="524" customFormat="1" ht="21" customHeight="1" spans="1:256">
      <c r="A26" s="231" t="s">
        <v>152</v>
      </c>
      <c r="B26" s="274" t="s">
        <v>149</v>
      </c>
      <c r="C26" s="261" t="s">
        <v>153</v>
      </c>
      <c r="D26" s="366">
        <v>4315310</v>
      </c>
      <c r="E26" s="366">
        <v>4309190</v>
      </c>
      <c r="F26" s="366">
        <v>2626152</v>
      </c>
      <c r="G26" s="366">
        <v>1464192</v>
      </c>
      <c r="H26" s="366"/>
      <c r="I26" s="366">
        <v>218846</v>
      </c>
      <c r="J26" s="366"/>
      <c r="K26" s="366"/>
      <c r="L26" s="366"/>
      <c r="M26" s="366"/>
      <c r="N26" s="366"/>
      <c r="O26" s="366"/>
      <c r="P26" s="366"/>
      <c r="Q26" s="366"/>
      <c r="R26" s="366"/>
      <c r="S26" s="366"/>
      <c r="T26" s="366">
        <v>6120</v>
      </c>
      <c r="U26" s="366">
        <v>6120</v>
      </c>
      <c r="V26" s="366"/>
      <c r="W26" s="366"/>
      <c r="X26" s="366"/>
      <c r="Y26" s="366"/>
      <c r="Z26" s="662"/>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5"/>
      <c r="EL26" s="495"/>
      <c r="EM26" s="495"/>
      <c r="EN26" s="495"/>
      <c r="EO26" s="495"/>
      <c r="EP26" s="495"/>
      <c r="EQ26" s="495"/>
      <c r="ER26" s="495"/>
      <c r="ES26" s="495"/>
      <c r="ET26" s="495"/>
      <c r="EU26" s="495"/>
      <c r="EV26" s="495"/>
      <c r="EW26" s="495"/>
      <c r="EX26" s="495"/>
      <c r="EY26" s="495"/>
      <c r="EZ26" s="495"/>
      <c r="FA26" s="495"/>
      <c r="FB26" s="495"/>
      <c r="FC26" s="495"/>
      <c r="FD26" s="495"/>
      <c r="FE26" s="495"/>
      <c r="FF26" s="495"/>
      <c r="FG26" s="495"/>
      <c r="FH26" s="495"/>
      <c r="FI26" s="495"/>
      <c r="FJ26" s="495"/>
      <c r="FK26" s="495"/>
      <c r="FL26" s="495"/>
      <c r="FM26" s="495"/>
      <c r="FN26" s="495"/>
      <c r="FO26" s="495"/>
      <c r="FP26" s="495"/>
      <c r="FQ26" s="495"/>
      <c r="FR26" s="495"/>
      <c r="FS26" s="495"/>
      <c r="FT26" s="495"/>
      <c r="FU26" s="495"/>
      <c r="FV26" s="495"/>
      <c r="FW26" s="495"/>
      <c r="FX26" s="495"/>
      <c r="FY26" s="495"/>
      <c r="FZ26" s="495"/>
      <c r="GA26" s="495"/>
      <c r="GB26" s="495"/>
      <c r="GC26" s="495"/>
      <c r="GD26" s="495"/>
      <c r="GE26" s="495"/>
      <c r="GF26" s="495"/>
      <c r="GG26" s="495"/>
      <c r="GH26" s="495"/>
      <c r="GI26" s="495"/>
      <c r="GJ26" s="495"/>
      <c r="GK26" s="495"/>
      <c r="GL26" s="495"/>
      <c r="GM26" s="495"/>
      <c r="GN26" s="495"/>
      <c r="GO26" s="495"/>
      <c r="GP26" s="495"/>
      <c r="GQ26" s="495"/>
      <c r="GR26" s="495"/>
      <c r="GS26" s="495"/>
      <c r="GT26" s="495"/>
      <c r="GU26" s="495"/>
      <c r="GV26" s="495"/>
      <c r="GW26" s="495"/>
      <c r="GX26" s="495"/>
      <c r="GY26" s="495"/>
      <c r="GZ26" s="495"/>
      <c r="HA26" s="495"/>
      <c r="HB26" s="495"/>
      <c r="HC26" s="495"/>
      <c r="HD26" s="495"/>
      <c r="HE26" s="495"/>
      <c r="HF26" s="495"/>
      <c r="HG26" s="495"/>
      <c r="HH26" s="495"/>
      <c r="HI26" s="495"/>
      <c r="HJ26" s="495"/>
      <c r="HK26" s="495"/>
      <c r="HL26" s="495"/>
      <c r="HM26" s="495"/>
      <c r="HN26" s="495"/>
      <c r="HO26" s="495"/>
      <c r="HP26" s="495"/>
      <c r="HQ26" s="495"/>
      <c r="HR26" s="495"/>
      <c r="HS26" s="495"/>
      <c r="HT26" s="495"/>
      <c r="HU26" s="495"/>
      <c r="HV26" s="495"/>
      <c r="HW26" s="495"/>
      <c r="HX26" s="495"/>
      <c r="HY26" s="495"/>
      <c r="HZ26" s="495"/>
      <c r="IA26" s="495"/>
      <c r="IB26" s="495"/>
      <c r="IC26" s="495"/>
      <c r="ID26" s="495"/>
      <c r="IE26" s="495"/>
      <c r="IF26" s="495"/>
      <c r="IG26" s="495"/>
      <c r="IH26" s="495"/>
      <c r="II26" s="495"/>
      <c r="IJ26" s="495"/>
      <c r="IK26" s="495"/>
      <c r="IL26" s="495"/>
      <c r="IM26" s="495"/>
      <c r="IN26" s="495"/>
      <c r="IO26" s="495"/>
      <c r="IP26" s="495"/>
      <c r="IQ26" s="495"/>
      <c r="IR26" s="495"/>
      <c r="IS26" s="495"/>
      <c r="IT26" s="495"/>
      <c r="IU26" s="495"/>
      <c r="IV26" s="495"/>
    </row>
    <row r="27" s="524" customFormat="1" ht="21" customHeight="1" spans="1:256">
      <c r="A27" s="231" t="s">
        <v>154</v>
      </c>
      <c r="B27" s="274" t="s">
        <v>149</v>
      </c>
      <c r="C27" s="261" t="s">
        <v>155</v>
      </c>
      <c r="D27" s="366"/>
      <c r="E27" s="366"/>
      <c r="F27" s="366"/>
      <c r="G27" s="366"/>
      <c r="H27" s="366"/>
      <c r="I27" s="366"/>
      <c r="J27" s="366"/>
      <c r="K27" s="366"/>
      <c r="L27" s="366"/>
      <c r="M27" s="366"/>
      <c r="N27" s="366"/>
      <c r="O27" s="366"/>
      <c r="P27" s="366"/>
      <c r="Q27" s="366"/>
      <c r="R27" s="366"/>
      <c r="S27" s="366"/>
      <c r="T27" s="366"/>
      <c r="U27" s="366"/>
      <c r="V27" s="366"/>
      <c r="W27" s="366"/>
      <c r="X27" s="366"/>
      <c r="Y27" s="366"/>
      <c r="Z27" s="662"/>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5"/>
      <c r="EA27" s="495"/>
      <c r="EB27" s="495"/>
      <c r="EC27" s="495"/>
      <c r="ED27" s="495"/>
      <c r="EE27" s="495"/>
      <c r="EF27" s="495"/>
      <c r="EG27" s="495"/>
      <c r="EH27" s="495"/>
      <c r="EI27" s="495"/>
      <c r="EJ27" s="495"/>
      <c r="EK27" s="495"/>
      <c r="EL27" s="495"/>
      <c r="EM27" s="495"/>
      <c r="EN27" s="495"/>
      <c r="EO27" s="495"/>
      <c r="EP27" s="495"/>
      <c r="EQ27" s="495"/>
      <c r="ER27" s="495"/>
      <c r="ES27" s="495"/>
      <c r="ET27" s="495"/>
      <c r="EU27" s="495"/>
      <c r="EV27" s="495"/>
      <c r="EW27" s="495"/>
      <c r="EX27" s="495"/>
      <c r="EY27" s="495"/>
      <c r="EZ27" s="495"/>
      <c r="FA27" s="495"/>
      <c r="FB27" s="495"/>
      <c r="FC27" s="495"/>
      <c r="FD27" s="495"/>
      <c r="FE27" s="495"/>
      <c r="FF27" s="495"/>
      <c r="FG27" s="495"/>
      <c r="FH27" s="495"/>
      <c r="FI27" s="495"/>
      <c r="FJ27" s="495"/>
      <c r="FK27" s="495"/>
      <c r="FL27" s="495"/>
      <c r="FM27" s="495"/>
      <c r="FN27" s="495"/>
      <c r="FO27" s="495"/>
      <c r="FP27" s="495"/>
      <c r="FQ27" s="495"/>
      <c r="FR27" s="495"/>
      <c r="FS27" s="495"/>
      <c r="FT27" s="495"/>
      <c r="FU27" s="495"/>
      <c r="FV27" s="495"/>
      <c r="FW27" s="495"/>
      <c r="FX27" s="495"/>
      <c r="FY27" s="495"/>
      <c r="FZ27" s="495"/>
      <c r="GA27" s="495"/>
      <c r="GB27" s="495"/>
      <c r="GC27" s="495"/>
      <c r="GD27" s="495"/>
      <c r="GE27" s="495"/>
      <c r="GF27" s="495"/>
      <c r="GG27" s="495"/>
      <c r="GH27" s="495"/>
      <c r="GI27" s="495"/>
      <c r="GJ27" s="495"/>
      <c r="GK27" s="495"/>
      <c r="GL27" s="495"/>
      <c r="GM27" s="495"/>
      <c r="GN27" s="495"/>
      <c r="GO27" s="495"/>
      <c r="GP27" s="495"/>
      <c r="GQ27" s="495"/>
      <c r="GR27" s="495"/>
      <c r="GS27" s="495"/>
      <c r="GT27" s="495"/>
      <c r="GU27" s="495"/>
      <c r="GV27" s="495"/>
      <c r="GW27" s="495"/>
      <c r="GX27" s="495"/>
      <c r="GY27" s="495"/>
      <c r="GZ27" s="495"/>
      <c r="HA27" s="495"/>
      <c r="HB27" s="495"/>
      <c r="HC27" s="495"/>
      <c r="HD27" s="495"/>
      <c r="HE27" s="495"/>
      <c r="HF27" s="495"/>
      <c r="HG27" s="495"/>
      <c r="HH27" s="495"/>
      <c r="HI27" s="495"/>
      <c r="HJ27" s="495"/>
      <c r="HK27" s="495"/>
      <c r="HL27" s="495"/>
      <c r="HM27" s="495"/>
      <c r="HN27" s="495"/>
      <c r="HO27" s="495"/>
      <c r="HP27" s="495"/>
      <c r="HQ27" s="495"/>
      <c r="HR27" s="495"/>
      <c r="HS27" s="495"/>
      <c r="HT27" s="495"/>
      <c r="HU27" s="495"/>
      <c r="HV27" s="495"/>
      <c r="HW27" s="495"/>
      <c r="HX27" s="495"/>
      <c r="HY27" s="495"/>
      <c r="HZ27" s="495"/>
      <c r="IA27" s="495"/>
      <c r="IB27" s="495"/>
      <c r="IC27" s="495"/>
      <c r="ID27" s="495"/>
      <c r="IE27" s="495"/>
      <c r="IF27" s="495"/>
      <c r="IG27" s="495"/>
      <c r="IH27" s="495"/>
      <c r="II27" s="495"/>
      <c r="IJ27" s="495"/>
      <c r="IK27" s="495"/>
      <c r="IL27" s="495"/>
      <c r="IM27" s="495"/>
      <c r="IN27" s="495"/>
      <c r="IO27" s="495"/>
      <c r="IP27" s="495"/>
      <c r="IQ27" s="495"/>
      <c r="IR27" s="495"/>
      <c r="IS27" s="495"/>
      <c r="IT27" s="495"/>
      <c r="IU27" s="495"/>
      <c r="IV27" s="495"/>
    </row>
    <row r="28" s="510" customFormat="1" ht="21" customHeight="1" spans="1:256">
      <c r="A28" s="231" t="s">
        <v>156</v>
      </c>
      <c r="B28" s="274" t="s">
        <v>149</v>
      </c>
      <c r="C28" s="261" t="s">
        <v>121</v>
      </c>
      <c r="D28" s="366">
        <v>1240323</v>
      </c>
      <c r="E28" s="366"/>
      <c r="F28" s="366"/>
      <c r="G28" s="366"/>
      <c r="H28" s="366"/>
      <c r="I28" s="366"/>
      <c r="J28" s="366"/>
      <c r="K28" s="366">
        <v>1135277</v>
      </c>
      <c r="L28" s="366">
        <v>654455</v>
      </c>
      <c r="M28" s="366">
        <v>327228</v>
      </c>
      <c r="N28" s="366"/>
      <c r="O28" s="366"/>
      <c r="P28" s="366">
        <v>40903</v>
      </c>
      <c r="Q28" s="366">
        <v>28632</v>
      </c>
      <c r="R28" s="366">
        <v>84059</v>
      </c>
      <c r="S28" s="366"/>
      <c r="T28" s="366">
        <v>105046</v>
      </c>
      <c r="U28" s="366"/>
      <c r="V28" s="366"/>
      <c r="W28" s="366">
        <v>39392</v>
      </c>
      <c r="X28" s="366">
        <v>65654</v>
      </c>
      <c r="Y28" s="366"/>
      <c r="Z28" s="662"/>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c r="CO28" s="495"/>
      <c r="CP28" s="495"/>
      <c r="CQ28" s="495"/>
      <c r="CR28" s="495"/>
      <c r="CS28" s="495"/>
      <c r="CT28" s="495"/>
      <c r="CU28" s="495"/>
      <c r="CV28" s="495"/>
      <c r="CW28" s="495"/>
      <c r="CX28" s="495"/>
      <c r="CY28" s="495"/>
      <c r="CZ28" s="495"/>
      <c r="DA28" s="495"/>
      <c r="DB28" s="495"/>
      <c r="DC28" s="495"/>
      <c r="DD28" s="495"/>
      <c r="DE28" s="495"/>
      <c r="DF28" s="495"/>
      <c r="DG28" s="495"/>
      <c r="DH28" s="495"/>
      <c r="DI28" s="495"/>
      <c r="DJ28" s="495"/>
      <c r="DK28" s="495"/>
      <c r="DL28" s="495"/>
      <c r="DM28" s="495"/>
      <c r="DN28" s="495"/>
      <c r="DO28" s="495"/>
      <c r="DP28" s="495"/>
      <c r="DQ28" s="495"/>
      <c r="DR28" s="495"/>
      <c r="DS28" s="495"/>
      <c r="DT28" s="495"/>
      <c r="DU28" s="495"/>
      <c r="DV28" s="495"/>
      <c r="DW28" s="495"/>
      <c r="DX28" s="495"/>
      <c r="DY28" s="495"/>
      <c r="DZ28" s="495"/>
      <c r="EA28" s="495"/>
      <c r="EB28" s="495"/>
      <c r="EC28" s="495"/>
      <c r="ED28" s="495"/>
      <c r="EE28" s="495"/>
      <c r="EF28" s="495"/>
      <c r="EG28" s="495"/>
      <c r="EH28" s="495"/>
      <c r="EI28" s="495"/>
      <c r="EJ28" s="495"/>
      <c r="EK28" s="495"/>
      <c r="EL28" s="495"/>
      <c r="EM28" s="495"/>
      <c r="EN28" s="495"/>
      <c r="EO28" s="495"/>
      <c r="EP28" s="495"/>
      <c r="EQ28" s="495"/>
      <c r="ER28" s="495"/>
      <c r="ES28" s="495"/>
      <c r="ET28" s="495"/>
      <c r="EU28" s="495"/>
      <c r="EV28" s="495"/>
      <c r="EW28" s="495"/>
      <c r="EX28" s="495"/>
      <c r="EY28" s="495"/>
      <c r="EZ28" s="495"/>
      <c r="FA28" s="495"/>
      <c r="FB28" s="495"/>
      <c r="FC28" s="495"/>
      <c r="FD28" s="495"/>
      <c r="FE28" s="495"/>
      <c r="FF28" s="495"/>
      <c r="FG28" s="495"/>
      <c r="FH28" s="495"/>
      <c r="FI28" s="495"/>
      <c r="FJ28" s="495"/>
      <c r="FK28" s="495"/>
      <c r="FL28" s="495"/>
      <c r="FM28" s="495"/>
      <c r="FN28" s="495"/>
      <c r="FO28" s="495"/>
      <c r="FP28" s="495"/>
      <c r="FQ28" s="495"/>
      <c r="FR28" s="495"/>
      <c r="FS28" s="495"/>
      <c r="FT28" s="495"/>
      <c r="FU28" s="495"/>
      <c r="FV28" s="495"/>
      <c r="FW28" s="495"/>
      <c r="FX28" s="495"/>
      <c r="FY28" s="495"/>
      <c r="FZ28" s="495"/>
      <c r="GA28" s="495"/>
      <c r="GB28" s="495"/>
      <c r="GC28" s="495"/>
      <c r="GD28" s="495"/>
      <c r="GE28" s="495"/>
      <c r="GF28" s="495"/>
      <c r="GG28" s="495"/>
      <c r="GH28" s="495"/>
      <c r="GI28" s="495"/>
      <c r="GJ28" s="495"/>
      <c r="GK28" s="495"/>
      <c r="GL28" s="495"/>
      <c r="GM28" s="495"/>
      <c r="GN28" s="495"/>
      <c r="GO28" s="495"/>
      <c r="GP28" s="495"/>
      <c r="GQ28" s="495"/>
      <c r="GR28" s="495"/>
      <c r="GS28" s="495"/>
      <c r="GT28" s="495"/>
      <c r="GU28" s="495"/>
      <c r="GV28" s="495"/>
      <c r="GW28" s="495"/>
      <c r="GX28" s="495"/>
      <c r="GY28" s="495"/>
      <c r="GZ28" s="495"/>
      <c r="HA28" s="495"/>
      <c r="HB28" s="495"/>
      <c r="HC28" s="495"/>
      <c r="HD28" s="495"/>
      <c r="HE28" s="495"/>
      <c r="HF28" s="495"/>
      <c r="HG28" s="495"/>
      <c r="HH28" s="495"/>
      <c r="HI28" s="495"/>
      <c r="HJ28" s="495"/>
      <c r="HK28" s="495"/>
      <c r="HL28" s="495"/>
      <c r="HM28" s="495"/>
      <c r="HN28" s="495"/>
      <c r="HO28" s="495"/>
      <c r="HP28" s="495"/>
      <c r="HQ28" s="495"/>
      <c r="HR28" s="495"/>
      <c r="HS28" s="495"/>
      <c r="HT28" s="495"/>
      <c r="HU28" s="495"/>
      <c r="HV28" s="495"/>
      <c r="HW28" s="495"/>
      <c r="HX28" s="495"/>
      <c r="HY28" s="495"/>
      <c r="HZ28" s="495"/>
      <c r="IA28" s="495"/>
      <c r="IB28" s="495"/>
      <c r="IC28" s="495"/>
      <c r="ID28" s="495"/>
      <c r="IE28" s="495"/>
      <c r="IF28" s="495"/>
      <c r="IG28" s="495"/>
      <c r="IH28" s="495"/>
      <c r="II28" s="495"/>
      <c r="IJ28" s="495"/>
      <c r="IK28" s="495"/>
      <c r="IL28" s="495"/>
      <c r="IM28" s="495"/>
      <c r="IN28" s="495"/>
      <c r="IO28" s="495"/>
      <c r="IP28" s="495"/>
      <c r="IQ28" s="495"/>
      <c r="IR28" s="495"/>
      <c r="IS28" s="495"/>
      <c r="IT28" s="495"/>
      <c r="IU28" s="495"/>
      <c r="IV28" s="495"/>
    </row>
    <row r="29" s="510" customFormat="1" ht="21" customHeight="1" spans="1:256">
      <c r="A29" s="231" t="s">
        <v>122</v>
      </c>
      <c r="B29" s="274" t="s">
        <v>149</v>
      </c>
      <c r="C29" s="261" t="s">
        <v>157</v>
      </c>
      <c r="D29" s="366">
        <v>981683</v>
      </c>
      <c r="E29" s="366"/>
      <c r="F29" s="366"/>
      <c r="G29" s="366"/>
      <c r="H29" s="366"/>
      <c r="I29" s="366"/>
      <c r="J29" s="366"/>
      <c r="K29" s="366">
        <v>981683</v>
      </c>
      <c r="L29" s="366">
        <v>654455</v>
      </c>
      <c r="M29" s="366">
        <v>327228</v>
      </c>
      <c r="N29" s="366"/>
      <c r="O29" s="366"/>
      <c r="P29" s="366"/>
      <c r="Q29" s="366"/>
      <c r="R29" s="366"/>
      <c r="S29" s="366"/>
      <c r="T29" s="366"/>
      <c r="U29" s="366"/>
      <c r="V29" s="366"/>
      <c r="W29" s="366"/>
      <c r="X29" s="366"/>
      <c r="Y29" s="366"/>
      <c r="Z29" s="662"/>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5"/>
      <c r="DS29" s="495"/>
      <c r="DT29" s="495"/>
      <c r="DU29" s="495"/>
      <c r="DV29" s="495"/>
      <c r="DW29" s="495"/>
      <c r="DX29" s="495"/>
      <c r="DY29" s="495"/>
      <c r="DZ29" s="495"/>
      <c r="EA29" s="495"/>
      <c r="EB29" s="495"/>
      <c r="EC29" s="495"/>
      <c r="ED29" s="495"/>
      <c r="EE29" s="495"/>
      <c r="EF29" s="495"/>
      <c r="EG29" s="495"/>
      <c r="EH29" s="495"/>
      <c r="EI29" s="495"/>
      <c r="EJ29" s="495"/>
      <c r="EK29" s="495"/>
      <c r="EL29" s="495"/>
      <c r="EM29" s="495"/>
      <c r="EN29" s="495"/>
      <c r="EO29" s="495"/>
      <c r="EP29" s="495"/>
      <c r="EQ29" s="495"/>
      <c r="ER29" s="495"/>
      <c r="ES29" s="495"/>
      <c r="ET29" s="495"/>
      <c r="EU29" s="495"/>
      <c r="EV29" s="495"/>
      <c r="EW29" s="495"/>
      <c r="EX29" s="495"/>
      <c r="EY29" s="495"/>
      <c r="EZ29" s="495"/>
      <c r="FA29" s="495"/>
      <c r="FB29" s="495"/>
      <c r="FC29" s="495"/>
      <c r="FD29" s="495"/>
      <c r="FE29" s="495"/>
      <c r="FF29" s="495"/>
      <c r="FG29" s="495"/>
      <c r="FH29" s="495"/>
      <c r="FI29" s="495"/>
      <c r="FJ29" s="495"/>
      <c r="FK29" s="495"/>
      <c r="FL29" s="495"/>
      <c r="FM29" s="495"/>
      <c r="FN29" s="495"/>
      <c r="FO29" s="495"/>
      <c r="FP29" s="495"/>
      <c r="FQ29" s="495"/>
      <c r="FR29" s="495"/>
      <c r="FS29" s="495"/>
      <c r="FT29" s="495"/>
      <c r="FU29" s="495"/>
      <c r="FV29" s="495"/>
      <c r="FW29" s="495"/>
      <c r="FX29" s="495"/>
      <c r="FY29" s="495"/>
      <c r="FZ29" s="495"/>
      <c r="GA29" s="495"/>
      <c r="GB29" s="495"/>
      <c r="GC29" s="495"/>
      <c r="GD29" s="495"/>
      <c r="GE29" s="495"/>
      <c r="GF29" s="495"/>
      <c r="GG29" s="495"/>
      <c r="GH29" s="495"/>
      <c r="GI29" s="495"/>
      <c r="GJ29" s="495"/>
      <c r="GK29" s="495"/>
      <c r="GL29" s="495"/>
      <c r="GM29" s="495"/>
      <c r="GN29" s="495"/>
      <c r="GO29" s="495"/>
      <c r="GP29" s="495"/>
      <c r="GQ29" s="495"/>
      <c r="GR29" s="495"/>
      <c r="GS29" s="495"/>
      <c r="GT29" s="495"/>
      <c r="GU29" s="495"/>
      <c r="GV29" s="495"/>
      <c r="GW29" s="495"/>
      <c r="GX29" s="495"/>
      <c r="GY29" s="495"/>
      <c r="GZ29" s="495"/>
      <c r="HA29" s="495"/>
      <c r="HB29" s="495"/>
      <c r="HC29" s="495"/>
      <c r="HD29" s="495"/>
      <c r="HE29" s="495"/>
      <c r="HF29" s="495"/>
      <c r="HG29" s="495"/>
      <c r="HH29" s="495"/>
      <c r="HI29" s="495"/>
      <c r="HJ29" s="495"/>
      <c r="HK29" s="495"/>
      <c r="HL29" s="495"/>
      <c r="HM29" s="495"/>
      <c r="HN29" s="495"/>
      <c r="HO29" s="495"/>
      <c r="HP29" s="495"/>
      <c r="HQ29" s="495"/>
      <c r="HR29" s="495"/>
      <c r="HS29" s="495"/>
      <c r="HT29" s="495"/>
      <c r="HU29" s="495"/>
      <c r="HV29" s="495"/>
      <c r="HW29" s="495"/>
      <c r="HX29" s="495"/>
      <c r="HY29" s="495"/>
      <c r="HZ29" s="495"/>
      <c r="IA29" s="495"/>
      <c r="IB29" s="495"/>
      <c r="IC29" s="495"/>
      <c r="ID29" s="495"/>
      <c r="IE29" s="495"/>
      <c r="IF29" s="495"/>
      <c r="IG29" s="495"/>
      <c r="IH29" s="495"/>
      <c r="II29" s="495"/>
      <c r="IJ29" s="495"/>
      <c r="IK29" s="495"/>
      <c r="IL29" s="495"/>
      <c r="IM29" s="495"/>
      <c r="IN29" s="495"/>
      <c r="IO29" s="495"/>
      <c r="IP29" s="495"/>
      <c r="IQ29" s="495"/>
      <c r="IR29" s="495"/>
      <c r="IS29" s="495"/>
      <c r="IT29" s="495"/>
      <c r="IU29" s="495"/>
      <c r="IV29" s="495"/>
    </row>
    <row r="30" s="510" customFormat="1" ht="21" customHeight="1" spans="1:256">
      <c r="A30" s="231" t="s">
        <v>124</v>
      </c>
      <c r="B30" s="274" t="s">
        <v>149</v>
      </c>
      <c r="C30" s="261" t="s">
        <v>125</v>
      </c>
      <c r="D30" s="366">
        <v>654455</v>
      </c>
      <c r="E30" s="366"/>
      <c r="F30" s="366"/>
      <c r="G30" s="366"/>
      <c r="H30" s="366"/>
      <c r="I30" s="366"/>
      <c r="J30" s="366"/>
      <c r="K30" s="366">
        <v>654455</v>
      </c>
      <c r="L30" s="366">
        <v>654455</v>
      </c>
      <c r="M30" s="366"/>
      <c r="N30" s="366"/>
      <c r="O30" s="366"/>
      <c r="P30" s="366"/>
      <c r="Q30" s="366"/>
      <c r="R30" s="366"/>
      <c r="S30" s="366"/>
      <c r="T30" s="366"/>
      <c r="U30" s="366"/>
      <c r="V30" s="366"/>
      <c r="W30" s="366"/>
      <c r="X30" s="366"/>
      <c r="Y30" s="366"/>
      <c r="Z30" s="662"/>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5"/>
      <c r="EU30" s="495"/>
      <c r="EV30" s="495"/>
      <c r="EW30" s="495"/>
      <c r="EX30" s="495"/>
      <c r="EY30" s="495"/>
      <c r="EZ30" s="495"/>
      <c r="FA30" s="495"/>
      <c r="FB30" s="495"/>
      <c r="FC30" s="495"/>
      <c r="FD30" s="495"/>
      <c r="FE30" s="495"/>
      <c r="FF30" s="495"/>
      <c r="FG30" s="495"/>
      <c r="FH30" s="495"/>
      <c r="FI30" s="495"/>
      <c r="FJ30" s="495"/>
      <c r="FK30" s="495"/>
      <c r="FL30" s="495"/>
      <c r="FM30" s="495"/>
      <c r="FN30" s="495"/>
      <c r="FO30" s="495"/>
      <c r="FP30" s="495"/>
      <c r="FQ30" s="495"/>
      <c r="FR30" s="495"/>
      <c r="FS30" s="495"/>
      <c r="FT30" s="495"/>
      <c r="FU30" s="495"/>
      <c r="FV30" s="495"/>
      <c r="FW30" s="495"/>
      <c r="FX30" s="495"/>
      <c r="FY30" s="495"/>
      <c r="FZ30" s="495"/>
      <c r="GA30" s="495"/>
      <c r="GB30" s="495"/>
      <c r="GC30" s="495"/>
      <c r="GD30" s="495"/>
      <c r="GE30" s="495"/>
      <c r="GF30" s="495"/>
      <c r="GG30" s="495"/>
      <c r="GH30" s="495"/>
      <c r="GI30" s="495"/>
      <c r="GJ30" s="495"/>
      <c r="GK30" s="495"/>
      <c r="GL30" s="495"/>
      <c r="GM30" s="495"/>
      <c r="GN30" s="495"/>
      <c r="GO30" s="495"/>
      <c r="GP30" s="495"/>
      <c r="GQ30" s="495"/>
      <c r="GR30" s="495"/>
      <c r="GS30" s="495"/>
      <c r="GT30" s="495"/>
      <c r="GU30" s="495"/>
      <c r="GV30" s="495"/>
      <c r="GW30" s="495"/>
      <c r="GX30" s="495"/>
      <c r="GY30" s="495"/>
      <c r="GZ30" s="495"/>
      <c r="HA30" s="495"/>
      <c r="HB30" s="495"/>
      <c r="HC30" s="495"/>
      <c r="HD30" s="495"/>
      <c r="HE30" s="495"/>
      <c r="HF30" s="495"/>
      <c r="HG30" s="495"/>
      <c r="HH30" s="495"/>
      <c r="HI30" s="495"/>
      <c r="HJ30" s="495"/>
      <c r="HK30" s="495"/>
      <c r="HL30" s="495"/>
      <c r="HM30" s="495"/>
      <c r="HN30" s="495"/>
      <c r="HO30" s="495"/>
      <c r="HP30" s="495"/>
      <c r="HQ30" s="495"/>
      <c r="HR30" s="495"/>
      <c r="HS30" s="495"/>
      <c r="HT30" s="495"/>
      <c r="HU30" s="495"/>
      <c r="HV30" s="495"/>
      <c r="HW30" s="495"/>
      <c r="HX30" s="495"/>
      <c r="HY30" s="495"/>
      <c r="HZ30" s="495"/>
      <c r="IA30" s="495"/>
      <c r="IB30" s="495"/>
      <c r="IC30" s="495"/>
      <c r="ID30" s="495"/>
      <c r="IE30" s="495"/>
      <c r="IF30" s="495"/>
      <c r="IG30" s="495"/>
      <c r="IH30" s="495"/>
      <c r="II30" s="495"/>
      <c r="IJ30" s="495"/>
      <c r="IK30" s="495"/>
      <c r="IL30" s="495"/>
      <c r="IM30" s="495"/>
      <c r="IN30" s="495"/>
      <c r="IO30" s="495"/>
      <c r="IP30" s="495"/>
      <c r="IQ30" s="495"/>
      <c r="IR30" s="495"/>
      <c r="IS30" s="495"/>
      <c r="IT30" s="495"/>
      <c r="IU30" s="495"/>
      <c r="IV30" s="495"/>
    </row>
    <row r="31" s="510" customFormat="1" ht="21" customHeight="1" spans="1:256">
      <c r="A31" s="231" t="s">
        <v>126</v>
      </c>
      <c r="B31" s="274" t="s">
        <v>149</v>
      </c>
      <c r="C31" s="261" t="s">
        <v>127</v>
      </c>
      <c r="D31" s="366">
        <v>327228</v>
      </c>
      <c r="E31" s="366"/>
      <c r="F31" s="366"/>
      <c r="G31" s="366"/>
      <c r="H31" s="366"/>
      <c r="I31" s="366"/>
      <c r="J31" s="366"/>
      <c r="K31" s="366">
        <v>327228</v>
      </c>
      <c r="L31" s="366"/>
      <c r="M31" s="366">
        <v>327228</v>
      </c>
      <c r="N31" s="366"/>
      <c r="O31" s="366"/>
      <c r="P31" s="366"/>
      <c r="Q31" s="366"/>
      <c r="R31" s="366"/>
      <c r="S31" s="366"/>
      <c r="T31" s="366"/>
      <c r="U31" s="366"/>
      <c r="V31" s="366"/>
      <c r="W31" s="366"/>
      <c r="X31" s="366"/>
      <c r="Y31" s="366"/>
      <c r="Z31" s="662"/>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510" customFormat="1" ht="21" customHeight="1" spans="1:256">
      <c r="A32" s="231" t="s">
        <v>128</v>
      </c>
      <c r="B32" s="274" t="s">
        <v>149</v>
      </c>
      <c r="C32" s="261" t="s">
        <v>158</v>
      </c>
      <c r="D32" s="366">
        <v>258640</v>
      </c>
      <c r="E32" s="366"/>
      <c r="F32" s="366"/>
      <c r="G32" s="366"/>
      <c r="H32" s="366"/>
      <c r="I32" s="366"/>
      <c r="J32" s="366"/>
      <c r="K32" s="366">
        <v>153594</v>
      </c>
      <c r="L32" s="366"/>
      <c r="M32" s="366"/>
      <c r="N32" s="366"/>
      <c r="O32" s="366"/>
      <c r="P32" s="366">
        <v>40903</v>
      </c>
      <c r="Q32" s="366">
        <v>28632</v>
      </c>
      <c r="R32" s="366">
        <v>84059</v>
      </c>
      <c r="S32" s="366"/>
      <c r="T32" s="366">
        <v>105046</v>
      </c>
      <c r="U32" s="366"/>
      <c r="V32" s="366"/>
      <c r="W32" s="366">
        <v>39392</v>
      </c>
      <c r="X32" s="366">
        <v>65654</v>
      </c>
      <c r="Y32" s="366"/>
      <c r="Z32" s="662"/>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5"/>
      <c r="CQ32" s="495"/>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495"/>
      <c r="DV32" s="495"/>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5"/>
      <c r="EY32" s="495"/>
      <c r="EZ32" s="495"/>
      <c r="FA32" s="495"/>
      <c r="FB32" s="495"/>
      <c r="FC32" s="495"/>
      <c r="FD32" s="495"/>
      <c r="FE32" s="495"/>
      <c r="FF32" s="495"/>
      <c r="FG32" s="495"/>
      <c r="FH32" s="495"/>
      <c r="FI32" s="495"/>
      <c r="FJ32" s="495"/>
      <c r="FK32" s="495"/>
      <c r="FL32" s="495"/>
      <c r="FM32" s="495"/>
      <c r="FN32" s="495"/>
      <c r="FO32" s="495"/>
      <c r="FP32" s="495"/>
      <c r="FQ32" s="495"/>
      <c r="FR32" s="495"/>
      <c r="FS32" s="495"/>
      <c r="FT32" s="495"/>
      <c r="FU32" s="495"/>
      <c r="FV32" s="495"/>
      <c r="FW32" s="495"/>
      <c r="FX32" s="495"/>
      <c r="FY32" s="495"/>
      <c r="FZ32" s="495"/>
      <c r="GA32" s="495"/>
      <c r="GB32" s="495"/>
      <c r="GC32" s="495"/>
      <c r="GD32" s="495"/>
      <c r="GE32" s="495"/>
      <c r="GF32" s="495"/>
      <c r="GG32" s="495"/>
      <c r="GH32" s="495"/>
      <c r="GI32" s="495"/>
      <c r="GJ32" s="495"/>
      <c r="GK32" s="495"/>
      <c r="GL32" s="495"/>
      <c r="GM32" s="495"/>
      <c r="GN32" s="495"/>
      <c r="GO32" s="495"/>
      <c r="GP32" s="495"/>
      <c r="GQ32" s="495"/>
      <c r="GR32" s="495"/>
      <c r="GS32" s="495"/>
      <c r="GT32" s="495"/>
      <c r="GU32" s="495"/>
      <c r="GV32" s="495"/>
      <c r="GW32" s="495"/>
      <c r="GX32" s="495"/>
      <c r="GY32" s="495"/>
      <c r="GZ32" s="495"/>
      <c r="HA32" s="495"/>
      <c r="HB32" s="495"/>
      <c r="HC32" s="495"/>
      <c r="HD32" s="495"/>
      <c r="HE32" s="495"/>
      <c r="HF32" s="495"/>
      <c r="HG32" s="495"/>
      <c r="HH32" s="495"/>
      <c r="HI32" s="495"/>
      <c r="HJ32" s="495"/>
      <c r="HK32" s="495"/>
      <c r="HL32" s="495"/>
      <c r="HM32" s="495"/>
      <c r="HN32" s="495"/>
      <c r="HO32" s="495"/>
      <c r="HP32" s="495"/>
      <c r="HQ32" s="495"/>
      <c r="HR32" s="495"/>
      <c r="HS32" s="495"/>
      <c r="HT32" s="495"/>
      <c r="HU32" s="495"/>
      <c r="HV32" s="495"/>
      <c r="HW32" s="495"/>
      <c r="HX32" s="495"/>
      <c r="HY32" s="495"/>
      <c r="HZ32" s="495"/>
      <c r="IA32" s="495"/>
      <c r="IB32" s="495"/>
      <c r="IC32" s="495"/>
      <c r="ID32" s="495"/>
      <c r="IE32" s="495"/>
      <c r="IF32" s="495"/>
      <c r="IG32" s="495"/>
      <c r="IH32" s="495"/>
      <c r="II32" s="495"/>
      <c r="IJ32" s="495"/>
      <c r="IK32" s="495"/>
      <c r="IL32" s="495"/>
      <c r="IM32" s="495"/>
      <c r="IN32" s="495"/>
      <c r="IO32" s="495"/>
      <c r="IP32" s="495"/>
      <c r="IQ32" s="495"/>
      <c r="IR32" s="495"/>
      <c r="IS32" s="495"/>
      <c r="IT32" s="495"/>
      <c r="IU32" s="495"/>
      <c r="IV32" s="495"/>
    </row>
    <row r="33" s="510" customFormat="1" ht="21" customHeight="1" spans="1:256">
      <c r="A33" s="231" t="s">
        <v>130</v>
      </c>
      <c r="B33" s="274" t="s">
        <v>149</v>
      </c>
      <c r="C33" s="261" t="s">
        <v>159</v>
      </c>
      <c r="D33" s="366">
        <v>258640</v>
      </c>
      <c r="E33" s="366"/>
      <c r="F33" s="366"/>
      <c r="G33" s="366"/>
      <c r="H33" s="366"/>
      <c r="I33" s="366"/>
      <c r="J33" s="366"/>
      <c r="K33" s="366">
        <v>153594</v>
      </c>
      <c r="L33" s="366"/>
      <c r="M33" s="366"/>
      <c r="N33" s="366"/>
      <c r="O33" s="366"/>
      <c r="P33" s="366">
        <v>40903</v>
      </c>
      <c r="Q33" s="366">
        <v>28632</v>
      </c>
      <c r="R33" s="366">
        <v>84059</v>
      </c>
      <c r="S33" s="366"/>
      <c r="T33" s="366">
        <v>105046</v>
      </c>
      <c r="U33" s="366"/>
      <c r="V33" s="366"/>
      <c r="W33" s="366">
        <v>39392</v>
      </c>
      <c r="X33" s="366">
        <v>65654</v>
      </c>
      <c r="Y33" s="366"/>
      <c r="Z33" s="662"/>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c r="FS33" s="495"/>
      <c r="FT33" s="495"/>
      <c r="FU33" s="495"/>
      <c r="FV33" s="495"/>
      <c r="FW33" s="495"/>
      <c r="FX33" s="495"/>
      <c r="FY33" s="495"/>
      <c r="FZ33" s="495"/>
      <c r="GA33" s="495"/>
      <c r="GB33" s="495"/>
      <c r="GC33" s="495"/>
      <c r="GD33" s="495"/>
      <c r="GE33" s="495"/>
      <c r="GF33" s="495"/>
      <c r="GG33" s="495"/>
      <c r="GH33" s="495"/>
      <c r="GI33" s="495"/>
      <c r="GJ33" s="495"/>
      <c r="GK33" s="495"/>
      <c r="GL33" s="495"/>
      <c r="GM33" s="495"/>
      <c r="GN33" s="495"/>
      <c r="GO33" s="495"/>
      <c r="GP33" s="495"/>
      <c r="GQ33" s="495"/>
      <c r="GR33" s="495"/>
      <c r="GS33" s="495"/>
      <c r="GT33" s="495"/>
      <c r="GU33" s="495"/>
      <c r="GV33" s="495"/>
      <c r="GW33" s="495"/>
      <c r="GX33" s="495"/>
      <c r="GY33" s="495"/>
      <c r="GZ33" s="495"/>
      <c r="HA33" s="495"/>
      <c r="HB33" s="495"/>
      <c r="HC33" s="495"/>
      <c r="HD33" s="495"/>
      <c r="HE33" s="495"/>
      <c r="HF33" s="495"/>
      <c r="HG33" s="495"/>
      <c r="HH33" s="495"/>
      <c r="HI33" s="495"/>
      <c r="HJ33" s="495"/>
      <c r="HK33" s="495"/>
      <c r="HL33" s="495"/>
      <c r="HM33" s="495"/>
      <c r="HN33" s="495"/>
      <c r="HO33" s="495"/>
      <c r="HP33" s="495"/>
      <c r="HQ33" s="495"/>
      <c r="HR33" s="495"/>
      <c r="HS33" s="495"/>
      <c r="HT33" s="495"/>
      <c r="HU33" s="495"/>
      <c r="HV33" s="495"/>
      <c r="HW33" s="495"/>
      <c r="HX33" s="495"/>
      <c r="HY33" s="495"/>
      <c r="HZ33" s="495"/>
      <c r="IA33" s="495"/>
      <c r="IB33" s="495"/>
      <c r="IC33" s="495"/>
      <c r="ID33" s="495"/>
      <c r="IE33" s="495"/>
      <c r="IF33" s="495"/>
      <c r="IG33" s="495"/>
      <c r="IH33" s="495"/>
      <c r="II33" s="495"/>
      <c r="IJ33" s="495"/>
      <c r="IK33" s="495"/>
      <c r="IL33" s="495"/>
      <c r="IM33" s="495"/>
      <c r="IN33" s="495"/>
      <c r="IO33" s="495"/>
      <c r="IP33" s="495"/>
      <c r="IQ33" s="495"/>
      <c r="IR33" s="495"/>
      <c r="IS33" s="495"/>
      <c r="IT33" s="495"/>
      <c r="IU33" s="495"/>
      <c r="IV33" s="495"/>
    </row>
    <row r="34" ht="21" customHeight="1" spans="1:25">
      <c r="A34" s="231" t="s">
        <v>160</v>
      </c>
      <c r="B34" s="274" t="s">
        <v>149</v>
      </c>
      <c r="C34" s="261" t="s">
        <v>132</v>
      </c>
      <c r="D34" s="366">
        <v>306776</v>
      </c>
      <c r="E34" s="366"/>
      <c r="F34" s="366"/>
      <c r="G34" s="366"/>
      <c r="H34" s="366"/>
      <c r="I34" s="366"/>
      <c r="J34" s="366"/>
      <c r="K34" s="366">
        <v>306776</v>
      </c>
      <c r="L34" s="366"/>
      <c r="M34" s="366"/>
      <c r="N34" s="366">
        <v>306776</v>
      </c>
      <c r="O34" s="366"/>
      <c r="P34" s="366"/>
      <c r="Q34" s="366"/>
      <c r="R34" s="366"/>
      <c r="S34" s="366"/>
      <c r="T34" s="366"/>
      <c r="U34" s="366"/>
      <c r="V34" s="366"/>
      <c r="W34" s="366"/>
      <c r="X34" s="366"/>
      <c r="Y34" s="366"/>
    </row>
    <row r="35" ht="21" customHeight="1" spans="1:25">
      <c r="A35" s="231" t="s">
        <v>133</v>
      </c>
      <c r="B35" s="274" t="s">
        <v>149</v>
      </c>
      <c r="C35" s="261" t="s">
        <v>161</v>
      </c>
      <c r="D35" s="366">
        <v>306776</v>
      </c>
      <c r="E35" s="366"/>
      <c r="F35" s="366"/>
      <c r="G35" s="366"/>
      <c r="H35" s="366"/>
      <c r="I35" s="366"/>
      <c r="J35" s="366"/>
      <c r="K35" s="366">
        <v>306776</v>
      </c>
      <c r="L35" s="366"/>
      <c r="M35" s="366"/>
      <c r="N35" s="366">
        <v>306776</v>
      </c>
      <c r="O35" s="366"/>
      <c r="P35" s="366"/>
      <c r="Q35" s="366"/>
      <c r="R35" s="366"/>
      <c r="S35" s="366"/>
      <c r="T35" s="366"/>
      <c r="U35" s="366"/>
      <c r="V35" s="366"/>
      <c r="W35" s="366"/>
      <c r="X35" s="366"/>
      <c r="Y35" s="366"/>
    </row>
    <row r="36" ht="21" customHeight="1" spans="1:25">
      <c r="A36" s="347" t="s">
        <v>162</v>
      </c>
      <c r="B36" s="274" t="s">
        <v>149</v>
      </c>
      <c r="C36" s="348" t="s">
        <v>163</v>
      </c>
      <c r="D36" s="366"/>
      <c r="E36" s="366"/>
      <c r="F36" s="366"/>
      <c r="G36" s="366"/>
      <c r="H36" s="366"/>
      <c r="I36" s="366"/>
      <c r="J36" s="366"/>
      <c r="K36" s="366"/>
      <c r="L36" s="366"/>
      <c r="M36" s="366"/>
      <c r="N36" s="366"/>
      <c r="O36" s="366"/>
      <c r="P36" s="366"/>
      <c r="Q36" s="366"/>
      <c r="R36" s="366"/>
      <c r="S36" s="366"/>
      <c r="T36" s="366"/>
      <c r="U36" s="366"/>
      <c r="V36" s="366"/>
      <c r="W36" s="366"/>
      <c r="X36" s="366"/>
      <c r="Y36" s="366"/>
    </row>
    <row r="37" ht="21" customHeight="1" spans="1:25">
      <c r="A37" s="231" t="s">
        <v>164</v>
      </c>
      <c r="B37" s="274" t="s">
        <v>149</v>
      </c>
      <c r="C37" s="261" t="s">
        <v>144</v>
      </c>
      <c r="D37" s="366">
        <v>490841</v>
      </c>
      <c r="E37" s="366"/>
      <c r="F37" s="366"/>
      <c r="G37" s="366"/>
      <c r="H37" s="366"/>
      <c r="I37" s="366"/>
      <c r="J37" s="366"/>
      <c r="K37" s="366"/>
      <c r="L37" s="366"/>
      <c r="M37" s="366"/>
      <c r="N37" s="366"/>
      <c r="O37" s="366"/>
      <c r="P37" s="366"/>
      <c r="Q37" s="366"/>
      <c r="R37" s="366"/>
      <c r="S37" s="366">
        <v>490841</v>
      </c>
      <c r="T37" s="366"/>
      <c r="U37" s="366"/>
      <c r="V37" s="366"/>
      <c r="W37" s="366"/>
      <c r="X37" s="366"/>
      <c r="Y37" s="366"/>
    </row>
    <row r="38" ht="21" customHeight="1" spans="1:25">
      <c r="A38" s="231" t="s">
        <v>145</v>
      </c>
      <c r="B38" s="274" t="s">
        <v>149</v>
      </c>
      <c r="C38" s="261" t="s">
        <v>165</v>
      </c>
      <c r="D38" s="366">
        <v>490841</v>
      </c>
      <c r="E38" s="366"/>
      <c r="F38" s="366"/>
      <c r="G38" s="366"/>
      <c r="H38" s="366"/>
      <c r="I38" s="366"/>
      <c r="J38" s="366"/>
      <c r="K38" s="366"/>
      <c r="L38" s="366"/>
      <c r="M38" s="366"/>
      <c r="N38" s="366"/>
      <c r="O38" s="366"/>
      <c r="P38" s="366"/>
      <c r="Q38" s="366"/>
      <c r="R38" s="366"/>
      <c r="S38" s="366">
        <v>490841</v>
      </c>
      <c r="T38" s="366"/>
      <c r="U38" s="366"/>
      <c r="V38" s="366"/>
      <c r="W38" s="366"/>
      <c r="X38" s="366"/>
      <c r="Y38" s="366"/>
    </row>
    <row r="39" ht="21" customHeight="1" spans="1:25">
      <c r="A39" s="231" t="s">
        <v>147</v>
      </c>
      <c r="B39" s="274" t="s">
        <v>149</v>
      </c>
      <c r="C39" s="261" t="s">
        <v>148</v>
      </c>
      <c r="D39" s="366">
        <v>490841</v>
      </c>
      <c r="E39" s="366"/>
      <c r="F39" s="366"/>
      <c r="G39" s="366"/>
      <c r="H39" s="366"/>
      <c r="I39" s="366"/>
      <c r="J39" s="366"/>
      <c r="K39" s="366"/>
      <c r="L39" s="366"/>
      <c r="M39" s="366"/>
      <c r="N39" s="366"/>
      <c r="O39" s="366"/>
      <c r="P39" s="366"/>
      <c r="Q39" s="366"/>
      <c r="R39" s="366"/>
      <c r="S39" s="366">
        <v>490841</v>
      </c>
      <c r="T39" s="366"/>
      <c r="U39" s="366"/>
      <c r="V39" s="366"/>
      <c r="W39" s="366"/>
      <c r="X39" s="366"/>
      <c r="Y39" s="366"/>
    </row>
    <row r="40" s="620" customFormat="1" ht="24.95" customHeight="1" spans="1:256">
      <c r="A40" s="270"/>
      <c r="B40" s="226" t="s">
        <v>166</v>
      </c>
      <c r="C40" s="229" t="s">
        <v>107</v>
      </c>
      <c r="D40" s="449">
        <f>E40+K40+S40+T40</f>
        <v>2853747.48</v>
      </c>
      <c r="E40" s="449">
        <v>1942876</v>
      </c>
      <c r="F40" s="449">
        <v>1196112</v>
      </c>
      <c r="G40" s="449">
        <v>647088</v>
      </c>
      <c r="H40" s="629"/>
      <c r="I40" s="449">
        <v>99676</v>
      </c>
      <c r="J40" s="629"/>
      <c r="K40" s="449">
        <f>SUM(L40:R40)</f>
        <v>637883</v>
      </c>
      <c r="L40" s="449">
        <v>294912</v>
      </c>
      <c r="M40" s="449">
        <v>147456</v>
      </c>
      <c r="N40" s="449">
        <v>138240</v>
      </c>
      <c r="O40" s="629"/>
      <c r="P40" s="449">
        <v>18432</v>
      </c>
      <c r="Q40" s="449">
        <v>12902</v>
      </c>
      <c r="R40" s="449">
        <v>25941</v>
      </c>
      <c r="S40" s="449">
        <v>221184</v>
      </c>
      <c r="T40" s="449">
        <f>SUM(U40:X40)</f>
        <v>51804.48</v>
      </c>
      <c r="U40" s="449">
        <v>3960</v>
      </c>
      <c r="V40" s="605">
        <v>0</v>
      </c>
      <c r="W40" s="442">
        <v>17941.68</v>
      </c>
      <c r="X40" s="442">
        <v>29902.8</v>
      </c>
      <c r="Y40" s="629"/>
      <c r="Z40" s="667"/>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H40" s="668"/>
      <c r="CI40" s="668"/>
      <c r="CJ40" s="668"/>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8"/>
      <c r="DJ40" s="668"/>
      <c r="DK40" s="668"/>
      <c r="DL40" s="668"/>
      <c r="DM40" s="668"/>
      <c r="DN40" s="668"/>
      <c r="DO40" s="668"/>
      <c r="DP40" s="668"/>
      <c r="DQ40" s="668"/>
      <c r="DR40" s="668"/>
      <c r="DS40" s="668"/>
      <c r="DT40" s="668"/>
      <c r="DU40" s="668"/>
      <c r="DV40" s="668"/>
      <c r="DW40" s="668"/>
      <c r="DX40" s="668"/>
      <c r="DY40" s="668"/>
      <c r="DZ40" s="668"/>
      <c r="EA40" s="668"/>
      <c r="EB40" s="668"/>
      <c r="EC40" s="668"/>
      <c r="ED40" s="668"/>
      <c r="EE40" s="668"/>
      <c r="EF40" s="668"/>
      <c r="EG40" s="668"/>
      <c r="EH40" s="668"/>
      <c r="EI40" s="668"/>
      <c r="EJ40" s="668"/>
      <c r="EK40" s="668"/>
      <c r="EL40" s="668"/>
      <c r="EM40" s="668"/>
      <c r="EN40" s="668"/>
      <c r="EO40" s="668"/>
      <c r="EP40" s="668"/>
      <c r="EQ40" s="668"/>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68"/>
      <c r="IC40" s="668"/>
      <c r="ID40" s="668"/>
      <c r="IE40" s="668"/>
      <c r="IF40" s="668"/>
      <c r="IG40" s="668"/>
      <c r="IH40" s="668"/>
      <c r="II40" s="668"/>
      <c r="IJ40" s="668"/>
      <c r="IK40" s="668"/>
      <c r="IL40" s="668"/>
      <c r="IM40" s="668"/>
      <c r="IN40" s="668"/>
      <c r="IO40" s="668"/>
      <c r="IP40" s="668"/>
      <c r="IQ40" s="668"/>
      <c r="IR40" s="668"/>
      <c r="IS40" s="668"/>
      <c r="IT40" s="668"/>
      <c r="IU40" s="668"/>
      <c r="IV40" s="668"/>
    </row>
    <row r="41" s="510" customFormat="1" ht="24.95" customHeight="1" spans="1:256">
      <c r="A41" s="231" t="s">
        <v>156</v>
      </c>
      <c r="B41" s="231" t="s">
        <v>166</v>
      </c>
      <c r="C41" s="261" t="s">
        <v>121</v>
      </c>
      <c r="D41" s="435">
        <v>442368</v>
      </c>
      <c r="E41" s="630">
        <v>0</v>
      </c>
      <c r="F41" s="630"/>
      <c r="G41" s="630"/>
      <c r="H41" s="630"/>
      <c r="I41" s="630"/>
      <c r="J41" s="630"/>
      <c r="K41" s="435">
        <f>SUM(L41:M41)</f>
        <v>442368</v>
      </c>
      <c r="L41" s="435">
        <v>294912</v>
      </c>
      <c r="M41" s="435">
        <v>147456</v>
      </c>
      <c r="N41" s="630"/>
      <c r="O41" s="630"/>
      <c r="P41" s="630"/>
      <c r="Q41" s="630"/>
      <c r="R41" s="630"/>
      <c r="S41" s="630"/>
      <c r="T41" s="630"/>
      <c r="U41" s="630"/>
      <c r="V41" s="630"/>
      <c r="W41" s="630"/>
      <c r="X41" s="630"/>
      <c r="Y41" s="630"/>
      <c r="Z41" s="669"/>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c r="BI41" s="531"/>
      <c r="BJ41" s="531"/>
      <c r="BK41" s="531"/>
      <c r="BL41" s="531"/>
      <c r="BM41" s="531"/>
      <c r="BN41" s="531"/>
      <c r="BO41" s="531"/>
      <c r="BP41" s="531"/>
      <c r="BQ41" s="531"/>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531"/>
      <c r="CU41" s="531"/>
      <c r="CV41" s="531"/>
      <c r="CW41" s="531"/>
      <c r="CX41" s="531"/>
      <c r="CY41" s="531"/>
      <c r="CZ41" s="531"/>
      <c r="DA41" s="531"/>
      <c r="DB41" s="531"/>
      <c r="DC41" s="531"/>
      <c r="DD41" s="531"/>
      <c r="DE41" s="531"/>
      <c r="DF41" s="531"/>
      <c r="DG41" s="531"/>
      <c r="DH41" s="531"/>
      <c r="DI41" s="531"/>
      <c r="DJ41" s="531"/>
      <c r="DK41" s="531"/>
      <c r="DL41" s="531"/>
      <c r="DM41" s="531"/>
      <c r="DN41" s="531"/>
      <c r="DO41" s="531"/>
      <c r="DP41" s="531"/>
      <c r="DQ41" s="531"/>
      <c r="DR41" s="531"/>
      <c r="DS41" s="531"/>
      <c r="DT41" s="531"/>
      <c r="DU41" s="531"/>
      <c r="DV41" s="531"/>
      <c r="DW41" s="531"/>
      <c r="DX41" s="531"/>
      <c r="DY41" s="531"/>
      <c r="DZ41" s="531"/>
      <c r="EA41" s="531"/>
      <c r="EB41" s="531"/>
      <c r="EC41" s="531"/>
      <c r="ED41" s="531"/>
      <c r="EE41" s="531"/>
      <c r="EF41" s="531"/>
      <c r="EG41" s="531"/>
      <c r="EH41" s="531"/>
      <c r="EI41" s="531"/>
      <c r="EJ41" s="531"/>
      <c r="EK41" s="531"/>
      <c r="EL41" s="531"/>
      <c r="EM41" s="531"/>
      <c r="EN41" s="531"/>
      <c r="EO41" s="531"/>
      <c r="EP41" s="531"/>
      <c r="EQ41" s="531"/>
      <c r="ER41" s="531"/>
      <c r="ES41" s="531"/>
      <c r="ET41" s="531"/>
      <c r="EU41" s="531"/>
      <c r="EV41" s="531"/>
      <c r="EW41" s="531"/>
      <c r="EX41" s="531"/>
      <c r="EY41" s="531"/>
      <c r="EZ41" s="531"/>
      <c r="FA41" s="531"/>
      <c r="FB41" s="531"/>
      <c r="FC41" s="531"/>
      <c r="FD41" s="531"/>
      <c r="FE41" s="531"/>
      <c r="FF41" s="531"/>
      <c r="FG41" s="531"/>
      <c r="FH41" s="531"/>
      <c r="FI41" s="531"/>
      <c r="FJ41" s="531"/>
      <c r="FK41" s="531"/>
      <c r="FL41" s="531"/>
      <c r="FM41" s="531"/>
      <c r="FN41" s="531"/>
      <c r="FO41" s="531"/>
      <c r="FP41" s="531"/>
      <c r="FQ41" s="531"/>
      <c r="FR41" s="531"/>
      <c r="FS41" s="531"/>
      <c r="FT41" s="531"/>
      <c r="FU41" s="531"/>
      <c r="FV41" s="531"/>
      <c r="FW41" s="531"/>
      <c r="FX41" s="531"/>
      <c r="FY41" s="531"/>
      <c r="FZ41" s="531"/>
      <c r="GA41" s="531"/>
      <c r="GB41" s="531"/>
      <c r="GC41" s="531"/>
      <c r="GD41" s="531"/>
      <c r="GE41" s="531"/>
      <c r="GF41" s="531"/>
      <c r="GG41" s="531"/>
      <c r="GH41" s="531"/>
      <c r="GI41" s="531"/>
      <c r="GJ41" s="531"/>
      <c r="GK41" s="531"/>
      <c r="GL41" s="531"/>
      <c r="GM41" s="531"/>
      <c r="GN41" s="531"/>
      <c r="GO41" s="531"/>
      <c r="GP41" s="531"/>
      <c r="GQ41" s="531"/>
      <c r="GR41" s="531"/>
      <c r="GS41" s="531"/>
      <c r="GT41" s="531"/>
      <c r="GU41" s="531"/>
      <c r="GV41" s="531"/>
      <c r="GW41" s="531"/>
      <c r="GX41" s="531"/>
      <c r="GY41" s="531"/>
      <c r="GZ41" s="531"/>
      <c r="HA41" s="531"/>
      <c r="HB41" s="531"/>
      <c r="HC41" s="531"/>
      <c r="HD41" s="531"/>
      <c r="HE41" s="531"/>
      <c r="HF41" s="531"/>
      <c r="HG41" s="531"/>
      <c r="HH41" s="531"/>
      <c r="HI41" s="531"/>
      <c r="HJ41" s="531"/>
      <c r="HK41" s="531"/>
      <c r="HL41" s="531"/>
      <c r="HM41" s="531"/>
      <c r="HN41" s="531"/>
      <c r="HO41" s="531"/>
      <c r="HP41" s="531"/>
      <c r="HQ41" s="531"/>
      <c r="HR41" s="531"/>
      <c r="HS41" s="531"/>
      <c r="HT41" s="531"/>
      <c r="HU41" s="531"/>
      <c r="HV41" s="531"/>
      <c r="HW41" s="531"/>
      <c r="HX41" s="531"/>
      <c r="HY41" s="531"/>
      <c r="HZ41" s="531"/>
      <c r="IA41" s="531"/>
      <c r="IB41" s="531"/>
      <c r="IC41" s="531"/>
      <c r="ID41" s="531"/>
      <c r="IE41" s="531"/>
      <c r="IF41" s="531"/>
      <c r="IG41" s="531"/>
      <c r="IH41" s="531"/>
      <c r="II41" s="531"/>
      <c r="IJ41" s="531"/>
      <c r="IK41" s="531"/>
      <c r="IL41" s="531"/>
      <c r="IM41" s="531"/>
      <c r="IN41" s="531"/>
      <c r="IO41" s="531"/>
      <c r="IP41" s="531"/>
      <c r="IQ41" s="531"/>
      <c r="IR41" s="531"/>
      <c r="IS41" s="531"/>
      <c r="IT41" s="531"/>
      <c r="IU41" s="531"/>
      <c r="IV41" s="531"/>
    </row>
    <row r="42" s="510" customFormat="1" ht="24.95" customHeight="1" spans="1:256">
      <c r="A42" s="231" t="s">
        <v>122</v>
      </c>
      <c r="B42" s="231" t="s">
        <v>166</v>
      </c>
      <c r="C42" s="261" t="s">
        <v>157</v>
      </c>
      <c r="D42" s="435">
        <v>294912</v>
      </c>
      <c r="E42" s="630"/>
      <c r="F42" s="630"/>
      <c r="G42" s="630"/>
      <c r="H42" s="630"/>
      <c r="I42" s="630"/>
      <c r="J42" s="630"/>
      <c r="K42" s="435">
        <v>294912</v>
      </c>
      <c r="L42" s="435">
        <v>294912</v>
      </c>
      <c r="M42" s="435"/>
      <c r="N42" s="630"/>
      <c r="O42" s="630"/>
      <c r="P42" s="630"/>
      <c r="Q42" s="630"/>
      <c r="R42" s="630"/>
      <c r="S42" s="630"/>
      <c r="T42" s="630"/>
      <c r="U42" s="630"/>
      <c r="V42" s="630"/>
      <c r="W42" s="630"/>
      <c r="X42" s="630"/>
      <c r="Y42" s="630"/>
      <c r="Z42" s="669"/>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K42" s="531"/>
      <c r="DL42" s="531"/>
      <c r="DM42" s="531"/>
      <c r="DN42" s="531"/>
      <c r="DO42" s="531"/>
      <c r="DP42" s="531"/>
      <c r="DQ42" s="531"/>
      <c r="DR42" s="531"/>
      <c r="DS42" s="531"/>
      <c r="DT42" s="531"/>
      <c r="DU42" s="531"/>
      <c r="DV42" s="531"/>
      <c r="DW42" s="531"/>
      <c r="DX42" s="531"/>
      <c r="DY42" s="531"/>
      <c r="DZ42" s="531"/>
      <c r="EA42" s="531"/>
      <c r="EB42" s="531"/>
      <c r="EC42" s="531"/>
      <c r="ED42" s="531"/>
      <c r="EE42" s="531"/>
      <c r="EF42" s="531"/>
      <c r="EG42" s="531"/>
      <c r="EH42" s="531"/>
      <c r="EI42" s="531"/>
      <c r="EJ42" s="531"/>
      <c r="EK42" s="531"/>
      <c r="EL42" s="531"/>
      <c r="EM42" s="531"/>
      <c r="EN42" s="531"/>
      <c r="EO42" s="531"/>
      <c r="EP42" s="531"/>
      <c r="EQ42" s="531"/>
      <c r="ER42" s="531"/>
      <c r="ES42" s="531"/>
      <c r="ET42" s="531"/>
      <c r="EU42" s="531"/>
      <c r="EV42" s="531"/>
      <c r="EW42" s="531"/>
      <c r="EX42" s="531"/>
      <c r="EY42" s="531"/>
      <c r="EZ42" s="531"/>
      <c r="FA42" s="531"/>
      <c r="FB42" s="531"/>
      <c r="FC42" s="531"/>
      <c r="FD42" s="531"/>
      <c r="FE42" s="531"/>
      <c r="FF42" s="531"/>
      <c r="FG42" s="531"/>
      <c r="FH42" s="531"/>
      <c r="FI42" s="531"/>
      <c r="FJ42" s="531"/>
      <c r="FK42" s="531"/>
      <c r="FL42" s="531"/>
      <c r="FM42" s="531"/>
      <c r="FN42" s="531"/>
      <c r="FO42" s="531"/>
      <c r="FP42" s="531"/>
      <c r="FQ42" s="531"/>
      <c r="FR42" s="531"/>
      <c r="FS42" s="531"/>
      <c r="FT42" s="531"/>
      <c r="FU42" s="531"/>
      <c r="FV42" s="531"/>
      <c r="FW42" s="531"/>
      <c r="FX42" s="531"/>
      <c r="FY42" s="531"/>
      <c r="FZ42" s="531"/>
      <c r="GA42" s="531"/>
      <c r="GB42" s="531"/>
      <c r="GC42" s="531"/>
      <c r="GD42" s="531"/>
      <c r="GE42" s="531"/>
      <c r="GF42" s="531"/>
      <c r="GG42" s="531"/>
      <c r="GH42" s="531"/>
      <c r="GI42" s="531"/>
      <c r="GJ42" s="531"/>
      <c r="GK42" s="531"/>
      <c r="GL42" s="531"/>
      <c r="GM42" s="531"/>
      <c r="GN42" s="531"/>
      <c r="GO42" s="531"/>
      <c r="GP42" s="531"/>
      <c r="GQ42" s="531"/>
      <c r="GR42" s="531"/>
      <c r="GS42" s="531"/>
      <c r="GT42" s="531"/>
      <c r="GU42" s="531"/>
      <c r="GV42" s="531"/>
      <c r="GW42" s="531"/>
      <c r="GX42" s="531"/>
      <c r="GY42" s="531"/>
      <c r="GZ42" s="531"/>
      <c r="HA42" s="531"/>
      <c r="HB42" s="531"/>
      <c r="HC42" s="531"/>
      <c r="HD42" s="531"/>
      <c r="HE42" s="531"/>
      <c r="HF42" s="531"/>
      <c r="HG42" s="531"/>
      <c r="HH42" s="531"/>
      <c r="HI42" s="531"/>
      <c r="HJ42" s="531"/>
      <c r="HK42" s="531"/>
      <c r="HL42" s="531"/>
      <c r="HM42" s="531"/>
      <c r="HN42" s="531"/>
      <c r="HO42" s="531"/>
      <c r="HP42" s="531"/>
      <c r="HQ42" s="531"/>
      <c r="HR42" s="531"/>
      <c r="HS42" s="531"/>
      <c r="HT42" s="531"/>
      <c r="HU42" s="531"/>
      <c r="HV42" s="531"/>
      <c r="HW42" s="531"/>
      <c r="HX42" s="531"/>
      <c r="HY42" s="531"/>
      <c r="HZ42" s="531"/>
      <c r="IA42" s="531"/>
      <c r="IB42" s="531"/>
      <c r="IC42" s="531"/>
      <c r="ID42" s="531"/>
      <c r="IE42" s="531"/>
      <c r="IF42" s="531"/>
      <c r="IG42" s="531"/>
      <c r="IH42" s="531"/>
      <c r="II42" s="531"/>
      <c r="IJ42" s="531"/>
      <c r="IK42" s="531"/>
      <c r="IL42" s="531"/>
      <c r="IM42" s="531"/>
      <c r="IN42" s="531"/>
      <c r="IO42" s="531"/>
      <c r="IP42" s="531"/>
      <c r="IQ42" s="531"/>
      <c r="IR42" s="531"/>
      <c r="IS42" s="531"/>
      <c r="IT42" s="531"/>
      <c r="IU42" s="531"/>
      <c r="IV42" s="531"/>
    </row>
    <row r="43" s="510" customFormat="1" ht="24.95" customHeight="1" spans="1:256">
      <c r="A43" s="231" t="s">
        <v>124</v>
      </c>
      <c r="B43" s="231" t="s">
        <v>166</v>
      </c>
      <c r="C43" s="261" t="s">
        <v>125</v>
      </c>
      <c r="D43" s="435">
        <v>294912</v>
      </c>
      <c r="E43" s="630"/>
      <c r="F43" s="630"/>
      <c r="G43" s="630"/>
      <c r="H43" s="630"/>
      <c r="I43" s="630"/>
      <c r="J43" s="630"/>
      <c r="K43" s="435">
        <v>294912</v>
      </c>
      <c r="L43" s="435">
        <v>294912</v>
      </c>
      <c r="M43" s="630"/>
      <c r="N43" s="630"/>
      <c r="O43" s="630"/>
      <c r="P43" s="630"/>
      <c r="Q43" s="630"/>
      <c r="R43" s="630"/>
      <c r="S43" s="630"/>
      <c r="T43" s="630"/>
      <c r="U43" s="630"/>
      <c r="V43" s="630"/>
      <c r="W43" s="630"/>
      <c r="X43" s="630"/>
      <c r="Y43" s="630"/>
      <c r="Z43" s="669"/>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K43" s="531"/>
      <c r="DL43" s="531"/>
      <c r="DM43" s="531"/>
      <c r="DN43" s="531"/>
      <c r="DO43" s="531"/>
      <c r="DP43" s="531"/>
      <c r="DQ43" s="531"/>
      <c r="DR43" s="531"/>
      <c r="DS43" s="531"/>
      <c r="DT43" s="531"/>
      <c r="DU43" s="531"/>
      <c r="DV43" s="531"/>
      <c r="DW43" s="531"/>
      <c r="DX43" s="531"/>
      <c r="DY43" s="531"/>
      <c r="DZ43" s="531"/>
      <c r="EA43" s="531"/>
      <c r="EB43" s="531"/>
      <c r="EC43" s="531"/>
      <c r="ED43" s="531"/>
      <c r="EE43" s="531"/>
      <c r="EF43" s="531"/>
      <c r="EG43" s="531"/>
      <c r="EH43" s="531"/>
      <c r="EI43" s="531"/>
      <c r="EJ43" s="531"/>
      <c r="EK43" s="531"/>
      <c r="EL43" s="531"/>
      <c r="EM43" s="531"/>
      <c r="EN43" s="531"/>
      <c r="EO43" s="531"/>
      <c r="EP43" s="531"/>
      <c r="EQ43" s="531"/>
      <c r="ER43" s="531"/>
      <c r="ES43" s="531"/>
      <c r="ET43" s="531"/>
      <c r="EU43" s="531"/>
      <c r="EV43" s="531"/>
      <c r="EW43" s="531"/>
      <c r="EX43" s="531"/>
      <c r="EY43" s="531"/>
      <c r="EZ43" s="531"/>
      <c r="FA43" s="531"/>
      <c r="FB43" s="531"/>
      <c r="FC43" s="531"/>
      <c r="FD43" s="531"/>
      <c r="FE43" s="531"/>
      <c r="FF43" s="531"/>
      <c r="FG43" s="531"/>
      <c r="FH43" s="531"/>
      <c r="FI43" s="531"/>
      <c r="FJ43" s="531"/>
      <c r="FK43" s="531"/>
      <c r="FL43" s="531"/>
      <c r="FM43" s="531"/>
      <c r="FN43" s="531"/>
      <c r="FO43" s="531"/>
      <c r="FP43" s="531"/>
      <c r="FQ43" s="531"/>
      <c r="FR43" s="531"/>
      <c r="FS43" s="531"/>
      <c r="FT43" s="531"/>
      <c r="FU43" s="531"/>
      <c r="FV43" s="531"/>
      <c r="FW43" s="531"/>
      <c r="FX43" s="531"/>
      <c r="FY43" s="531"/>
      <c r="FZ43" s="531"/>
      <c r="GA43" s="531"/>
      <c r="GB43" s="531"/>
      <c r="GC43" s="531"/>
      <c r="GD43" s="531"/>
      <c r="GE43" s="531"/>
      <c r="GF43" s="531"/>
      <c r="GG43" s="531"/>
      <c r="GH43" s="531"/>
      <c r="GI43" s="531"/>
      <c r="GJ43" s="531"/>
      <c r="GK43" s="531"/>
      <c r="GL43" s="531"/>
      <c r="GM43" s="531"/>
      <c r="GN43" s="531"/>
      <c r="GO43" s="531"/>
      <c r="GP43" s="531"/>
      <c r="GQ43" s="531"/>
      <c r="GR43" s="531"/>
      <c r="GS43" s="531"/>
      <c r="GT43" s="531"/>
      <c r="GU43" s="531"/>
      <c r="GV43" s="531"/>
      <c r="GW43" s="531"/>
      <c r="GX43" s="531"/>
      <c r="GY43" s="531"/>
      <c r="GZ43" s="531"/>
      <c r="HA43" s="531"/>
      <c r="HB43" s="531"/>
      <c r="HC43" s="531"/>
      <c r="HD43" s="531"/>
      <c r="HE43" s="531"/>
      <c r="HF43" s="531"/>
      <c r="HG43" s="531"/>
      <c r="HH43" s="531"/>
      <c r="HI43" s="531"/>
      <c r="HJ43" s="531"/>
      <c r="HK43" s="531"/>
      <c r="HL43" s="531"/>
      <c r="HM43" s="531"/>
      <c r="HN43" s="531"/>
      <c r="HO43" s="531"/>
      <c r="HP43" s="531"/>
      <c r="HQ43" s="531"/>
      <c r="HR43" s="531"/>
      <c r="HS43" s="531"/>
      <c r="HT43" s="531"/>
      <c r="HU43" s="531"/>
      <c r="HV43" s="531"/>
      <c r="HW43" s="531"/>
      <c r="HX43" s="531"/>
      <c r="HY43" s="531"/>
      <c r="HZ43" s="531"/>
      <c r="IA43" s="531"/>
      <c r="IB43" s="531"/>
      <c r="IC43" s="531"/>
      <c r="ID43" s="531"/>
      <c r="IE43" s="531"/>
      <c r="IF43" s="531"/>
      <c r="IG43" s="531"/>
      <c r="IH43" s="531"/>
      <c r="II43" s="531"/>
      <c r="IJ43" s="531"/>
      <c r="IK43" s="531"/>
      <c r="IL43" s="531"/>
      <c r="IM43" s="531"/>
      <c r="IN43" s="531"/>
      <c r="IO43" s="531"/>
      <c r="IP43" s="531"/>
      <c r="IQ43" s="531"/>
      <c r="IR43" s="531"/>
      <c r="IS43" s="531"/>
      <c r="IT43" s="531"/>
      <c r="IU43" s="531"/>
      <c r="IV43" s="531"/>
    </row>
    <row r="44" s="510" customFormat="1" ht="24.95" customHeight="1" spans="1:256">
      <c r="A44" s="231" t="s">
        <v>126</v>
      </c>
      <c r="B44" s="231" t="s">
        <v>166</v>
      </c>
      <c r="C44" s="261" t="s">
        <v>127</v>
      </c>
      <c r="D44" s="435">
        <v>147456</v>
      </c>
      <c r="E44" s="630"/>
      <c r="F44" s="630"/>
      <c r="G44" s="630"/>
      <c r="H44" s="630"/>
      <c r="I44" s="630"/>
      <c r="J44" s="630"/>
      <c r="K44" s="435">
        <v>147456</v>
      </c>
      <c r="L44" s="630"/>
      <c r="M44" s="435">
        <v>147456</v>
      </c>
      <c r="N44" s="630"/>
      <c r="O44" s="630"/>
      <c r="P44" s="630"/>
      <c r="Q44" s="630"/>
      <c r="R44" s="630"/>
      <c r="S44" s="630"/>
      <c r="T44" s="630"/>
      <c r="U44" s="630"/>
      <c r="V44" s="630"/>
      <c r="W44" s="630"/>
      <c r="X44" s="630"/>
      <c r="Y44" s="630"/>
      <c r="Z44" s="669"/>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K44" s="531"/>
      <c r="DL44" s="531"/>
      <c r="DM44" s="531"/>
      <c r="DN44" s="531"/>
      <c r="DO44" s="531"/>
      <c r="DP44" s="531"/>
      <c r="DQ44" s="531"/>
      <c r="DR44" s="531"/>
      <c r="DS44" s="531"/>
      <c r="DT44" s="531"/>
      <c r="DU44" s="531"/>
      <c r="DV44" s="531"/>
      <c r="DW44" s="531"/>
      <c r="DX44" s="531"/>
      <c r="DY44" s="531"/>
      <c r="DZ44" s="531"/>
      <c r="EA44" s="531"/>
      <c r="EB44" s="531"/>
      <c r="EC44" s="531"/>
      <c r="ED44" s="531"/>
      <c r="EE44" s="531"/>
      <c r="EF44" s="531"/>
      <c r="EG44" s="531"/>
      <c r="EH44" s="531"/>
      <c r="EI44" s="531"/>
      <c r="EJ44" s="531"/>
      <c r="EK44" s="531"/>
      <c r="EL44" s="531"/>
      <c r="EM44" s="531"/>
      <c r="EN44" s="531"/>
      <c r="EO44" s="531"/>
      <c r="EP44" s="531"/>
      <c r="EQ44" s="531"/>
      <c r="ER44" s="531"/>
      <c r="ES44" s="531"/>
      <c r="ET44" s="531"/>
      <c r="EU44" s="531"/>
      <c r="EV44" s="531"/>
      <c r="EW44" s="531"/>
      <c r="EX44" s="531"/>
      <c r="EY44" s="531"/>
      <c r="EZ44" s="531"/>
      <c r="FA44" s="531"/>
      <c r="FB44" s="531"/>
      <c r="FC44" s="531"/>
      <c r="FD44" s="531"/>
      <c r="FE44" s="531"/>
      <c r="FF44" s="531"/>
      <c r="FG44" s="531"/>
      <c r="FH44" s="531"/>
      <c r="FI44" s="531"/>
      <c r="FJ44" s="531"/>
      <c r="FK44" s="531"/>
      <c r="FL44" s="531"/>
      <c r="FM44" s="531"/>
      <c r="FN44" s="531"/>
      <c r="FO44" s="531"/>
      <c r="FP44" s="531"/>
      <c r="FQ44" s="531"/>
      <c r="FR44" s="531"/>
      <c r="FS44" s="531"/>
      <c r="FT44" s="531"/>
      <c r="FU44" s="531"/>
      <c r="FV44" s="531"/>
      <c r="FW44" s="531"/>
      <c r="FX44" s="531"/>
      <c r="FY44" s="531"/>
      <c r="FZ44" s="531"/>
      <c r="GA44" s="531"/>
      <c r="GB44" s="531"/>
      <c r="GC44" s="531"/>
      <c r="GD44" s="531"/>
      <c r="GE44" s="531"/>
      <c r="GF44" s="531"/>
      <c r="GG44" s="531"/>
      <c r="GH44" s="531"/>
      <c r="GI44" s="531"/>
      <c r="GJ44" s="531"/>
      <c r="GK44" s="531"/>
      <c r="GL44" s="531"/>
      <c r="GM44" s="531"/>
      <c r="GN44" s="531"/>
      <c r="GO44" s="531"/>
      <c r="GP44" s="531"/>
      <c r="GQ44" s="531"/>
      <c r="GR44" s="531"/>
      <c r="GS44" s="531"/>
      <c r="GT44" s="531"/>
      <c r="GU44" s="531"/>
      <c r="GV44" s="531"/>
      <c r="GW44" s="531"/>
      <c r="GX44" s="531"/>
      <c r="GY44" s="531"/>
      <c r="GZ44" s="531"/>
      <c r="HA44" s="531"/>
      <c r="HB44" s="531"/>
      <c r="HC44" s="531"/>
      <c r="HD44" s="531"/>
      <c r="HE44" s="531"/>
      <c r="HF44" s="531"/>
      <c r="HG44" s="531"/>
      <c r="HH44" s="531"/>
      <c r="HI44" s="531"/>
      <c r="HJ44" s="531"/>
      <c r="HK44" s="531"/>
      <c r="HL44" s="531"/>
      <c r="HM44" s="531"/>
      <c r="HN44" s="531"/>
      <c r="HO44" s="531"/>
      <c r="HP44" s="531"/>
      <c r="HQ44" s="531"/>
      <c r="HR44" s="531"/>
      <c r="HS44" s="531"/>
      <c r="HT44" s="531"/>
      <c r="HU44" s="531"/>
      <c r="HV44" s="531"/>
      <c r="HW44" s="531"/>
      <c r="HX44" s="531"/>
      <c r="HY44" s="531"/>
      <c r="HZ44" s="531"/>
      <c r="IA44" s="531"/>
      <c r="IB44" s="531"/>
      <c r="IC44" s="531"/>
      <c r="ID44" s="531"/>
      <c r="IE44" s="531"/>
      <c r="IF44" s="531"/>
      <c r="IG44" s="531"/>
      <c r="IH44" s="531"/>
      <c r="II44" s="531"/>
      <c r="IJ44" s="531"/>
      <c r="IK44" s="531"/>
      <c r="IL44" s="531"/>
      <c r="IM44" s="531"/>
      <c r="IN44" s="531"/>
      <c r="IO44" s="531"/>
      <c r="IP44" s="531"/>
      <c r="IQ44" s="531"/>
      <c r="IR44" s="531"/>
      <c r="IS44" s="531"/>
      <c r="IT44" s="531"/>
      <c r="IU44" s="531"/>
      <c r="IV44" s="531"/>
    </row>
    <row r="45" s="510" customFormat="1" ht="24.95" customHeight="1" spans="1:256">
      <c r="A45" s="231" t="s">
        <v>128</v>
      </c>
      <c r="B45" s="231" t="s">
        <v>166</v>
      </c>
      <c r="C45" s="261" t="s">
        <v>158</v>
      </c>
      <c r="D45" s="435">
        <v>57275</v>
      </c>
      <c r="E45" s="630"/>
      <c r="F45" s="630"/>
      <c r="G45" s="630"/>
      <c r="H45" s="630"/>
      <c r="I45" s="630"/>
      <c r="J45" s="630"/>
      <c r="K45" s="435">
        <v>57275</v>
      </c>
      <c r="L45" s="630"/>
      <c r="M45" s="630"/>
      <c r="N45" s="630"/>
      <c r="O45" s="630"/>
      <c r="P45" s="435">
        <v>18432</v>
      </c>
      <c r="Q45" s="435">
        <v>12902</v>
      </c>
      <c r="R45" s="435">
        <v>25941</v>
      </c>
      <c r="S45" s="630"/>
      <c r="T45" s="630"/>
      <c r="U45" s="630"/>
      <c r="V45" s="630"/>
      <c r="W45" s="630"/>
      <c r="X45" s="630"/>
      <c r="Y45" s="630"/>
      <c r="Z45" s="669"/>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c r="DO45" s="531"/>
      <c r="DP45" s="531"/>
      <c r="DQ45" s="531"/>
      <c r="DR45" s="531"/>
      <c r="DS45" s="531"/>
      <c r="DT45" s="531"/>
      <c r="DU45" s="531"/>
      <c r="DV45" s="531"/>
      <c r="DW45" s="531"/>
      <c r="DX45" s="531"/>
      <c r="DY45" s="531"/>
      <c r="DZ45" s="531"/>
      <c r="EA45" s="531"/>
      <c r="EB45" s="531"/>
      <c r="EC45" s="531"/>
      <c r="ED45" s="531"/>
      <c r="EE45" s="531"/>
      <c r="EF45" s="531"/>
      <c r="EG45" s="531"/>
      <c r="EH45" s="531"/>
      <c r="EI45" s="531"/>
      <c r="EJ45" s="531"/>
      <c r="EK45" s="531"/>
      <c r="EL45" s="531"/>
      <c r="EM45" s="531"/>
      <c r="EN45" s="531"/>
      <c r="EO45" s="531"/>
      <c r="EP45" s="531"/>
      <c r="EQ45" s="531"/>
      <c r="ER45" s="531"/>
      <c r="ES45" s="531"/>
      <c r="ET45" s="531"/>
      <c r="EU45" s="531"/>
      <c r="EV45" s="531"/>
      <c r="EW45" s="531"/>
      <c r="EX45" s="531"/>
      <c r="EY45" s="531"/>
      <c r="EZ45" s="531"/>
      <c r="FA45" s="531"/>
      <c r="FB45" s="531"/>
      <c r="FC45" s="531"/>
      <c r="FD45" s="531"/>
      <c r="FE45" s="531"/>
      <c r="FF45" s="531"/>
      <c r="FG45" s="531"/>
      <c r="FH45" s="531"/>
      <c r="FI45" s="531"/>
      <c r="FJ45" s="531"/>
      <c r="FK45" s="531"/>
      <c r="FL45" s="531"/>
      <c r="FM45" s="531"/>
      <c r="FN45" s="531"/>
      <c r="FO45" s="531"/>
      <c r="FP45" s="531"/>
      <c r="FQ45" s="531"/>
      <c r="FR45" s="531"/>
      <c r="FS45" s="531"/>
      <c r="FT45" s="531"/>
      <c r="FU45" s="531"/>
      <c r="FV45" s="531"/>
      <c r="FW45" s="531"/>
      <c r="FX45" s="531"/>
      <c r="FY45" s="531"/>
      <c r="FZ45" s="531"/>
      <c r="GA45" s="531"/>
      <c r="GB45" s="531"/>
      <c r="GC45" s="531"/>
      <c r="GD45" s="531"/>
      <c r="GE45" s="531"/>
      <c r="GF45" s="531"/>
      <c r="GG45" s="531"/>
      <c r="GH45" s="531"/>
      <c r="GI45" s="531"/>
      <c r="GJ45" s="531"/>
      <c r="GK45" s="531"/>
      <c r="GL45" s="531"/>
      <c r="GM45" s="531"/>
      <c r="GN45" s="531"/>
      <c r="GO45" s="531"/>
      <c r="GP45" s="531"/>
      <c r="GQ45" s="531"/>
      <c r="GR45" s="531"/>
      <c r="GS45" s="531"/>
      <c r="GT45" s="531"/>
      <c r="GU45" s="531"/>
      <c r="GV45" s="531"/>
      <c r="GW45" s="531"/>
      <c r="GX45" s="531"/>
      <c r="GY45" s="531"/>
      <c r="GZ45" s="531"/>
      <c r="HA45" s="531"/>
      <c r="HB45" s="531"/>
      <c r="HC45" s="531"/>
      <c r="HD45" s="531"/>
      <c r="HE45" s="531"/>
      <c r="HF45" s="531"/>
      <c r="HG45" s="531"/>
      <c r="HH45" s="531"/>
      <c r="HI45" s="531"/>
      <c r="HJ45" s="531"/>
      <c r="HK45" s="531"/>
      <c r="HL45" s="531"/>
      <c r="HM45" s="531"/>
      <c r="HN45" s="531"/>
      <c r="HO45" s="531"/>
      <c r="HP45" s="531"/>
      <c r="HQ45" s="531"/>
      <c r="HR45" s="531"/>
      <c r="HS45" s="531"/>
      <c r="HT45" s="531"/>
      <c r="HU45" s="531"/>
      <c r="HV45" s="531"/>
      <c r="HW45" s="531"/>
      <c r="HX45" s="531"/>
      <c r="HY45" s="531"/>
      <c r="HZ45" s="531"/>
      <c r="IA45" s="531"/>
      <c r="IB45" s="531"/>
      <c r="IC45" s="531"/>
      <c r="ID45" s="531"/>
      <c r="IE45" s="531"/>
      <c r="IF45" s="531"/>
      <c r="IG45" s="531"/>
      <c r="IH45" s="531"/>
      <c r="II45" s="531"/>
      <c r="IJ45" s="531"/>
      <c r="IK45" s="531"/>
      <c r="IL45" s="531"/>
      <c r="IM45" s="531"/>
      <c r="IN45" s="531"/>
      <c r="IO45" s="531"/>
      <c r="IP45" s="531"/>
      <c r="IQ45" s="531"/>
      <c r="IR45" s="531"/>
      <c r="IS45" s="531"/>
      <c r="IT45" s="531"/>
      <c r="IU45" s="531"/>
      <c r="IV45" s="531"/>
    </row>
    <row r="46" s="510" customFormat="1" ht="24.95" customHeight="1" spans="1:256">
      <c r="A46" s="231" t="s">
        <v>130</v>
      </c>
      <c r="B46" s="231" t="s">
        <v>166</v>
      </c>
      <c r="C46" s="261" t="s">
        <v>159</v>
      </c>
      <c r="D46" s="435">
        <v>57275</v>
      </c>
      <c r="E46" s="630"/>
      <c r="F46" s="630"/>
      <c r="G46" s="630"/>
      <c r="H46" s="630"/>
      <c r="I46" s="630"/>
      <c r="J46" s="630"/>
      <c r="K46" s="435">
        <v>57275</v>
      </c>
      <c r="L46" s="630"/>
      <c r="M46" s="630"/>
      <c r="N46" s="630"/>
      <c r="O46" s="630"/>
      <c r="P46" s="435">
        <v>18432</v>
      </c>
      <c r="Q46" s="435">
        <v>12902</v>
      </c>
      <c r="R46" s="435">
        <v>25941</v>
      </c>
      <c r="S46" s="630"/>
      <c r="T46" s="630"/>
      <c r="U46" s="630"/>
      <c r="V46" s="630"/>
      <c r="W46" s="630"/>
      <c r="X46" s="630"/>
      <c r="Y46" s="630"/>
      <c r="Z46" s="669"/>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K46" s="531"/>
      <c r="DL46" s="531"/>
      <c r="DM46" s="531"/>
      <c r="DN46" s="531"/>
      <c r="DO46" s="531"/>
      <c r="DP46" s="531"/>
      <c r="DQ46" s="531"/>
      <c r="DR46" s="531"/>
      <c r="DS46" s="531"/>
      <c r="DT46" s="531"/>
      <c r="DU46" s="531"/>
      <c r="DV46" s="531"/>
      <c r="DW46" s="531"/>
      <c r="DX46" s="531"/>
      <c r="DY46" s="531"/>
      <c r="DZ46" s="531"/>
      <c r="EA46" s="531"/>
      <c r="EB46" s="531"/>
      <c r="EC46" s="531"/>
      <c r="ED46" s="531"/>
      <c r="EE46" s="531"/>
      <c r="EF46" s="531"/>
      <c r="EG46" s="531"/>
      <c r="EH46" s="531"/>
      <c r="EI46" s="531"/>
      <c r="EJ46" s="531"/>
      <c r="EK46" s="531"/>
      <c r="EL46" s="531"/>
      <c r="EM46" s="531"/>
      <c r="EN46" s="531"/>
      <c r="EO46" s="531"/>
      <c r="EP46" s="531"/>
      <c r="EQ46" s="531"/>
      <c r="ER46" s="531"/>
      <c r="ES46" s="531"/>
      <c r="ET46" s="531"/>
      <c r="EU46" s="531"/>
      <c r="EV46" s="531"/>
      <c r="EW46" s="531"/>
      <c r="EX46" s="531"/>
      <c r="EY46" s="531"/>
      <c r="EZ46" s="531"/>
      <c r="FA46" s="531"/>
      <c r="FB46" s="531"/>
      <c r="FC46" s="531"/>
      <c r="FD46" s="531"/>
      <c r="FE46" s="531"/>
      <c r="FF46" s="531"/>
      <c r="FG46" s="531"/>
      <c r="FH46" s="531"/>
      <c r="FI46" s="531"/>
      <c r="FJ46" s="531"/>
      <c r="FK46" s="531"/>
      <c r="FL46" s="531"/>
      <c r="FM46" s="531"/>
      <c r="FN46" s="531"/>
      <c r="FO46" s="531"/>
      <c r="FP46" s="531"/>
      <c r="FQ46" s="531"/>
      <c r="FR46" s="531"/>
      <c r="FS46" s="531"/>
      <c r="FT46" s="531"/>
      <c r="FU46" s="531"/>
      <c r="FV46" s="531"/>
      <c r="FW46" s="531"/>
      <c r="FX46" s="531"/>
      <c r="FY46" s="531"/>
      <c r="FZ46" s="531"/>
      <c r="GA46" s="531"/>
      <c r="GB46" s="531"/>
      <c r="GC46" s="531"/>
      <c r="GD46" s="531"/>
      <c r="GE46" s="531"/>
      <c r="GF46" s="531"/>
      <c r="GG46" s="531"/>
      <c r="GH46" s="531"/>
      <c r="GI46" s="531"/>
      <c r="GJ46" s="531"/>
      <c r="GK46" s="531"/>
      <c r="GL46" s="531"/>
      <c r="GM46" s="531"/>
      <c r="GN46" s="531"/>
      <c r="GO46" s="531"/>
      <c r="GP46" s="531"/>
      <c r="GQ46" s="531"/>
      <c r="GR46" s="531"/>
      <c r="GS46" s="531"/>
      <c r="GT46" s="531"/>
      <c r="GU46" s="531"/>
      <c r="GV46" s="531"/>
      <c r="GW46" s="531"/>
      <c r="GX46" s="531"/>
      <c r="GY46" s="531"/>
      <c r="GZ46" s="531"/>
      <c r="HA46" s="531"/>
      <c r="HB46" s="531"/>
      <c r="HC46" s="531"/>
      <c r="HD46" s="531"/>
      <c r="HE46" s="531"/>
      <c r="HF46" s="531"/>
      <c r="HG46" s="531"/>
      <c r="HH46" s="531"/>
      <c r="HI46" s="531"/>
      <c r="HJ46" s="531"/>
      <c r="HK46" s="531"/>
      <c r="HL46" s="531"/>
      <c r="HM46" s="531"/>
      <c r="HN46" s="531"/>
      <c r="HO46" s="531"/>
      <c r="HP46" s="531"/>
      <c r="HQ46" s="531"/>
      <c r="HR46" s="531"/>
      <c r="HS46" s="531"/>
      <c r="HT46" s="531"/>
      <c r="HU46" s="531"/>
      <c r="HV46" s="531"/>
      <c r="HW46" s="531"/>
      <c r="HX46" s="531"/>
      <c r="HY46" s="531"/>
      <c r="HZ46" s="531"/>
      <c r="IA46" s="531"/>
      <c r="IB46" s="531"/>
      <c r="IC46" s="531"/>
      <c r="ID46" s="531"/>
      <c r="IE46" s="531"/>
      <c r="IF46" s="531"/>
      <c r="IG46" s="531"/>
      <c r="IH46" s="531"/>
      <c r="II46" s="531"/>
      <c r="IJ46" s="531"/>
      <c r="IK46" s="531"/>
      <c r="IL46" s="531"/>
      <c r="IM46" s="531"/>
      <c r="IN46" s="531"/>
      <c r="IO46" s="531"/>
      <c r="IP46" s="531"/>
      <c r="IQ46" s="531"/>
      <c r="IR46" s="531"/>
      <c r="IS46" s="531"/>
      <c r="IT46" s="531"/>
      <c r="IU46" s="531"/>
      <c r="IV46" s="531"/>
    </row>
    <row r="47" s="510" customFormat="1" ht="24.95" customHeight="1" spans="1:256">
      <c r="A47" s="231" t="s">
        <v>160</v>
      </c>
      <c r="B47" s="231" t="s">
        <v>166</v>
      </c>
      <c r="C47" s="261" t="s">
        <v>132</v>
      </c>
      <c r="D47" s="435">
        <v>138240</v>
      </c>
      <c r="E47" s="630"/>
      <c r="F47" s="630"/>
      <c r="G47" s="630"/>
      <c r="H47" s="630"/>
      <c r="I47" s="630"/>
      <c r="J47" s="630"/>
      <c r="K47" s="435">
        <v>138240</v>
      </c>
      <c r="L47" s="630"/>
      <c r="M47" s="630"/>
      <c r="N47" s="435">
        <v>138240</v>
      </c>
      <c r="O47" s="630"/>
      <c r="P47" s="630"/>
      <c r="Q47" s="630"/>
      <c r="R47" s="630"/>
      <c r="S47" s="630"/>
      <c r="T47" s="630"/>
      <c r="U47" s="630"/>
      <c r="V47" s="630"/>
      <c r="W47" s="630"/>
      <c r="X47" s="630"/>
      <c r="Y47" s="630"/>
      <c r="Z47" s="669"/>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531"/>
      <c r="CH47" s="531"/>
      <c r="CI47" s="531"/>
      <c r="CJ47" s="531"/>
      <c r="CK47" s="531"/>
      <c r="CL47" s="531"/>
      <c r="CM47" s="531"/>
      <c r="CN47" s="531"/>
      <c r="CO47" s="531"/>
      <c r="CP47" s="531"/>
      <c r="CQ47" s="531"/>
      <c r="CR47" s="531"/>
      <c r="CS47" s="531"/>
      <c r="CT47" s="531"/>
      <c r="CU47" s="531"/>
      <c r="CV47" s="531"/>
      <c r="CW47" s="531"/>
      <c r="CX47" s="531"/>
      <c r="CY47" s="531"/>
      <c r="CZ47" s="531"/>
      <c r="DA47" s="531"/>
      <c r="DB47" s="531"/>
      <c r="DC47" s="531"/>
      <c r="DD47" s="531"/>
      <c r="DE47" s="531"/>
      <c r="DF47" s="531"/>
      <c r="DG47" s="531"/>
      <c r="DH47" s="531"/>
      <c r="DI47" s="531"/>
      <c r="DJ47" s="531"/>
      <c r="DK47" s="531"/>
      <c r="DL47" s="531"/>
      <c r="DM47" s="531"/>
      <c r="DN47" s="531"/>
      <c r="DO47" s="531"/>
      <c r="DP47" s="531"/>
      <c r="DQ47" s="531"/>
      <c r="DR47" s="531"/>
      <c r="DS47" s="531"/>
      <c r="DT47" s="531"/>
      <c r="DU47" s="531"/>
      <c r="DV47" s="531"/>
      <c r="DW47" s="531"/>
      <c r="DX47" s="531"/>
      <c r="DY47" s="531"/>
      <c r="DZ47" s="531"/>
      <c r="EA47" s="531"/>
      <c r="EB47" s="531"/>
      <c r="EC47" s="531"/>
      <c r="ED47" s="531"/>
      <c r="EE47" s="531"/>
      <c r="EF47" s="531"/>
      <c r="EG47" s="531"/>
      <c r="EH47" s="531"/>
      <c r="EI47" s="531"/>
      <c r="EJ47" s="531"/>
      <c r="EK47" s="531"/>
      <c r="EL47" s="531"/>
      <c r="EM47" s="531"/>
      <c r="EN47" s="531"/>
      <c r="EO47" s="531"/>
      <c r="EP47" s="531"/>
      <c r="EQ47" s="531"/>
      <c r="ER47" s="531"/>
      <c r="ES47" s="531"/>
      <c r="ET47" s="531"/>
      <c r="EU47" s="531"/>
      <c r="EV47" s="531"/>
      <c r="EW47" s="531"/>
      <c r="EX47" s="531"/>
      <c r="EY47" s="531"/>
      <c r="EZ47" s="531"/>
      <c r="FA47" s="531"/>
      <c r="FB47" s="531"/>
      <c r="FC47" s="531"/>
      <c r="FD47" s="531"/>
      <c r="FE47" s="531"/>
      <c r="FF47" s="531"/>
      <c r="FG47" s="531"/>
      <c r="FH47" s="531"/>
      <c r="FI47" s="531"/>
      <c r="FJ47" s="531"/>
      <c r="FK47" s="531"/>
      <c r="FL47" s="531"/>
      <c r="FM47" s="531"/>
      <c r="FN47" s="531"/>
      <c r="FO47" s="531"/>
      <c r="FP47" s="531"/>
      <c r="FQ47" s="531"/>
      <c r="FR47" s="531"/>
      <c r="FS47" s="531"/>
      <c r="FT47" s="531"/>
      <c r="FU47" s="531"/>
      <c r="FV47" s="531"/>
      <c r="FW47" s="531"/>
      <c r="FX47" s="531"/>
      <c r="FY47" s="531"/>
      <c r="FZ47" s="531"/>
      <c r="GA47" s="531"/>
      <c r="GB47" s="531"/>
      <c r="GC47" s="531"/>
      <c r="GD47" s="531"/>
      <c r="GE47" s="531"/>
      <c r="GF47" s="531"/>
      <c r="GG47" s="531"/>
      <c r="GH47" s="531"/>
      <c r="GI47" s="531"/>
      <c r="GJ47" s="531"/>
      <c r="GK47" s="531"/>
      <c r="GL47" s="531"/>
      <c r="GM47" s="531"/>
      <c r="GN47" s="531"/>
      <c r="GO47" s="531"/>
      <c r="GP47" s="531"/>
      <c r="GQ47" s="531"/>
      <c r="GR47" s="531"/>
      <c r="GS47" s="531"/>
      <c r="GT47" s="531"/>
      <c r="GU47" s="531"/>
      <c r="GV47" s="531"/>
      <c r="GW47" s="531"/>
      <c r="GX47" s="531"/>
      <c r="GY47" s="531"/>
      <c r="GZ47" s="531"/>
      <c r="HA47" s="531"/>
      <c r="HB47" s="531"/>
      <c r="HC47" s="531"/>
      <c r="HD47" s="531"/>
      <c r="HE47" s="531"/>
      <c r="HF47" s="531"/>
      <c r="HG47" s="531"/>
      <c r="HH47" s="531"/>
      <c r="HI47" s="531"/>
      <c r="HJ47" s="531"/>
      <c r="HK47" s="531"/>
      <c r="HL47" s="531"/>
      <c r="HM47" s="531"/>
      <c r="HN47" s="531"/>
      <c r="HO47" s="531"/>
      <c r="HP47" s="531"/>
      <c r="HQ47" s="531"/>
      <c r="HR47" s="531"/>
      <c r="HS47" s="531"/>
      <c r="HT47" s="531"/>
      <c r="HU47" s="531"/>
      <c r="HV47" s="531"/>
      <c r="HW47" s="531"/>
      <c r="HX47" s="531"/>
      <c r="HY47" s="531"/>
      <c r="HZ47" s="531"/>
      <c r="IA47" s="531"/>
      <c r="IB47" s="531"/>
      <c r="IC47" s="531"/>
      <c r="ID47" s="531"/>
      <c r="IE47" s="531"/>
      <c r="IF47" s="531"/>
      <c r="IG47" s="531"/>
      <c r="IH47" s="531"/>
      <c r="II47" s="531"/>
      <c r="IJ47" s="531"/>
      <c r="IK47" s="531"/>
      <c r="IL47" s="531"/>
      <c r="IM47" s="531"/>
      <c r="IN47" s="531"/>
      <c r="IO47" s="531"/>
      <c r="IP47" s="531"/>
      <c r="IQ47" s="531"/>
      <c r="IR47" s="531"/>
      <c r="IS47" s="531"/>
      <c r="IT47" s="531"/>
      <c r="IU47" s="531"/>
      <c r="IV47" s="531"/>
    </row>
    <row r="48" s="510" customFormat="1" ht="24.95" customHeight="1" spans="1:256">
      <c r="A48" s="231" t="s">
        <v>133</v>
      </c>
      <c r="B48" s="231" t="s">
        <v>166</v>
      </c>
      <c r="C48" s="261" t="s">
        <v>161</v>
      </c>
      <c r="D48" s="435">
        <v>138240</v>
      </c>
      <c r="E48" s="630"/>
      <c r="F48" s="630"/>
      <c r="G48" s="630"/>
      <c r="H48" s="630"/>
      <c r="I48" s="630"/>
      <c r="J48" s="630"/>
      <c r="K48" s="435">
        <v>138240</v>
      </c>
      <c r="L48" s="630"/>
      <c r="M48" s="630"/>
      <c r="N48" s="435">
        <v>138240</v>
      </c>
      <c r="O48" s="630"/>
      <c r="P48" s="630"/>
      <c r="Q48" s="630"/>
      <c r="R48" s="630"/>
      <c r="S48" s="630"/>
      <c r="T48" s="630"/>
      <c r="U48" s="630"/>
      <c r="V48" s="630"/>
      <c r="W48" s="630"/>
      <c r="X48" s="630"/>
      <c r="Y48" s="630"/>
      <c r="Z48" s="669"/>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31"/>
      <c r="BZ48" s="531"/>
      <c r="CA48" s="531"/>
      <c r="CB48" s="531"/>
      <c r="CC48" s="531"/>
      <c r="CD48" s="531"/>
      <c r="CE48" s="531"/>
      <c r="CF48" s="531"/>
      <c r="CG48" s="531"/>
      <c r="CH48" s="531"/>
      <c r="CI48" s="531"/>
      <c r="CJ48" s="531"/>
      <c r="CK48" s="531"/>
      <c r="CL48" s="531"/>
      <c r="CM48" s="531"/>
      <c r="CN48" s="531"/>
      <c r="CO48" s="531"/>
      <c r="CP48" s="531"/>
      <c r="CQ48" s="531"/>
      <c r="CR48" s="531"/>
      <c r="CS48" s="531"/>
      <c r="CT48" s="531"/>
      <c r="CU48" s="531"/>
      <c r="CV48" s="531"/>
      <c r="CW48" s="531"/>
      <c r="CX48" s="531"/>
      <c r="CY48" s="531"/>
      <c r="CZ48" s="531"/>
      <c r="DA48" s="531"/>
      <c r="DB48" s="531"/>
      <c r="DC48" s="531"/>
      <c r="DD48" s="531"/>
      <c r="DE48" s="531"/>
      <c r="DF48" s="531"/>
      <c r="DG48" s="531"/>
      <c r="DH48" s="531"/>
      <c r="DI48" s="531"/>
      <c r="DJ48" s="531"/>
      <c r="DK48" s="531"/>
      <c r="DL48" s="531"/>
      <c r="DM48" s="531"/>
      <c r="DN48" s="531"/>
      <c r="DO48" s="531"/>
      <c r="DP48" s="531"/>
      <c r="DQ48" s="531"/>
      <c r="DR48" s="531"/>
      <c r="DS48" s="531"/>
      <c r="DT48" s="531"/>
      <c r="DU48" s="531"/>
      <c r="DV48" s="531"/>
      <c r="DW48" s="531"/>
      <c r="DX48" s="531"/>
      <c r="DY48" s="531"/>
      <c r="DZ48" s="531"/>
      <c r="EA48" s="531"/>
      <c r="EB48" s="531"/>
      <c r="EC48" s="531"/>
      <c r="ED48" s="531"/>
      <c r="EE48" s="531"/>
      <c r="EF48" s="531"/>
      <c r="EG48" s="531"/>
      <c r="EH48" s="531"/>
      <c r="EI48" s="531"/>
      <c r="EJ48" s="531"/>
      <c r="EK48" s="531"/>
      <c r="EL48" s="531"/>
      <c r="EM48" s="531"/>
      <c r="EN48" s="531"/>
      <c r="EO48" s="531"/>
      <c r="EP48" s="531"/>
      <c r="EQ48" s="531"/>
      <c r="ER48" s="531"/>
      <c r="ES48" s="531"/>
      <c r="ET48" s="531"/>
      <c r="EU48" s="531"/>
      <c r="EV48" s="531"/>
      <c r="EW48" s="531"/>
      <c r="EX48" s="531"/>
      <c r="EY48" s="531"/>
      <c r="EZ48" s="531"/>
      <c r="FA48" s="531"/>
      <c r="FB48" s="531"/>
      <c r="FC48" s="531"/>
      <c r="FD48" s="531"/>
      <c r="FE48" s="531"/>
      <c r="FF48" s="531"/>
      <c r="FG48" s="531"/>
      <c r="FH48" s="531"/>
      <c r="FI48" s="531"/>
      <c r="FJ48" s="531"/>
      <c r="FK48" s="531"/>
      <c r="FL48" s="531"/>
      <c r="FM48" s="531"/>
      <c r="FN48" s="531"/>
      <c r="FO48" s="531"/>
      <c r="FP48" s="531"/>
      <c r="FQ48" s="531"/>
      <c r="FR48" s="531"/>
      <c r="FS48" s="531"/>
      <c r="FT48" s="531"/>
      <c r="FU48" s="531"/>
      <c r="FV48" s="531"/>
      <c r="FW48" s="531"/>
      <c r="FX48" s="531"/>
      <c r="FY48" s="531"/>
      <c r="FZ48" s="531"/>
      <c r="GA48" s="531"/>
      <c r="GB48" s="531"/>
      <c r="GC48" s="531"/>
      <c r="GD48" s="531"/>
      <c r="GE48" s="531"/>
      <c r="GF48" s="531"/>
      <c r="GG48" s="531"/>
      <c r="GH48" s="531"/>
      <c r="GI48" s="531"/>
      <c r="GJ48" s="531"/>
      <c r="GK48" s="531"/>
      <c r="GL48" s="531"/>
      <c r="GM48" s="531"/>
      <c r="GN48" s="531"/>
      <c r="GO48" s="531"/>
      <c r="GP48" s="531"/>
      <c r="GQ48" s="531"/>
      <c r="GR48" s="531"/>
      <c r="GS48" s="531"/>
      <c r="GT48" s="531"/>
      <c r="GU48" s="531"/>
      <c r="GV48" s="531"/>
      <c r="GW48" s="531"/>
      <c r="GX48" s="531"/>
      <c r="GY48" s="531"/>
      <c r="GZ48" s="531"/>
      <c r="HA48" s="531"/>
      <c r="HB48" s="531"/>
      <c r="HC48" s="531"/>
      <c r="HD48" s="531"/>
      <c r="HE48" s="531"/>
      <c r="HF48" s="531"/>
      <c r="HG48" s="531"/>
      <c r="HH48" s="531"/>
      <c r="HI48" s="531"/>
      <c r="HJ48" s="531"/>
      <c r="HK48" s="531"/>
      <c r="HL48" s="531"/>
      <c r="HM48" s="531"/>
      <c r="HN48" s="531"/>
      <c r="HO48" s="531"/>
      <c r="HP48" s="531"/>
      <c r="HQ48" s="531"/>
      <c r="HR48" s="531"/>
      <c r="HS48" s="531"/>
      <c r="HT48" s="531"/>
      <c r="HU48" s="531"/>
      <c r="HV48" s="531"/>
      <c r="HW48" s="531"/>
      <c r="HX48" s="531"/>
      <c r="HY48" s="531"/>
      <c r="HZ48" s="531"/>
      <c r="IA48" s="531"/>
      <c r="IB48" s="531"/>
      <c r="IC48" s="531"/>
      <c r="ID48" s="531"/>
      <c r="IE48" s="531"/>
      <c r="IF48" s="531"/>
      <c r="IG48" s="531"/>
      <c r="IH48" s="531"/>
      <c r="II48" s="531"/>
      <c r="IJ48" s="531"/>
      <c r="IK48" s="531"/>
      <c r="IL48" s="531"/>
      <c r="IM48" s="531"/>
      <c r="IN48" s="531"/>
      <c r="IO48" s="531"/>
      <c r="IP48" s="531"/>
      <c r="IQ48" s="531"/>
      <c r="IR48" s="531"/>
      <c r="IS48" s="531"/>
      <c r="IT48" s="531"/>
      <c r="IU48" s="531"/>
      <c r="IV48" s="531"/>
    </row>
    <row r="49" s="510" customFormat="1" ht="24.95" customHeight="1" spans="1:256">
      <c r="A49" s="231" t="s">
        <v>167</v>
      </c>
      <c r="B49" s="231" t="s">
        <v>166</v>
      </c>
      <c r="C49" s="348" t="s">
        <v>163</v>
      </c>
      <c r="D49" s="435">
        <v>138240</v>
      </c>
      <c r="E49" s="630"/>
      <c r="F49" s="630"/>
      <c r="G49" s="630"/>
      <c r="H49" s="630"/>
      <c r="I49" s="630"/>
      <c r="J49" s="630"/>
      <c r="K49" s="435">
        <v>138240</v>
      </c>
      <c r="L49" s="630"/>
      <c r="M49" s="630"/>
      <c r="N49" s="435">
        <v>138240</v>
      </c>
      <c r="O49" s="630"/>
      <c r="P49" s="630"/>
      <c r="Q49" s="630"/>
      <c r="R49" s="630"/>
      <c r="S49" s="630"/>
      <c r="T49" s="630"/>
      <c r="U49" s="630"/>
      <c r="V49" s="630"/>
      <c r="W49" s="630"/>
      <c r="X49" s="630"/>
      <c r="Y49" s="630"/>
      <c r="Z49" s="669"/>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31"/>
      <c r="BY49" s="531"/>
      <c r="BZ49" s="531"/>
      <c r="CA49" s="531"/>
      <c r="CB49" s="531"/>
      <c r="CC49" s="531"/>
      <c r="CD49" s="531"/>
      <c r="CE49" s="531"/>
      <c r="CF49" s="531"/>
      <c r="CG49" s="531"/>
      <c r="CH49" s="531"/>
      <c r="CI49" s="531"/>
      <c r="CJ49" s="531"/>
      <c r="CK49" s="531"/>
      <c r="CL49" s="531"/>
      <c r="CM49" s="531"/>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c r="DJ49" s="531"/>
      <c r="DK49" s="531"/>
      <c r="DL49" s="531"/>
      <c r="DM49" s="531"/>
      <c r="DN49" s="531"/>
      <c r="DO49" s="531"/>
      <c r="DP49" s="531"/>
      <c r="DQ49" s="531"/>
      <c r="DR49" s="531"/>
      <c r="DS49" s="531"/>
      <c r="DT49" s="531"/>
      <c r="DU49" s="531"/>
      <c r="DV49" s="531"/>
      <c r="DW49" s="531"/>
      <c r="DX49" s="531"/>
      <c r="DY49" s="531"/>
      <c r="DZ49" s="531"/>
      <c r="EA49" s="531"/>
      <c r="EB49" s="531"/>
      <c r="EC49" s="531"/>
      <c r="ED49" s="531"/>
      <c r="EE49" s="531"/>
      <c r="EF49" s="531"/>
      <c r="EG49" s="531"/>
      <c r="EH49" s="531"/>
      <c r="EI49" s="531"/>
      <c r="EJ49" s="531"/>
      <c r="EK49" s="531"/>
      <c r="EL49" s="531"/>
      <c r="EM49" s="531"/>
      <c r="EN49" s="531"/>
      <c r="EO49" s="531"/>
      <c r="EP49" s="531"/>
      <c r="EQ49" s="531"/>
      <c r="ER49" s="531"/>
      <c r="ES49" s="531"/>
      <c r="ET49" s="531"/>
      <c r="EU49" s="531"/>
      <c r="EV49" s="531"/>
      <c r="EW49" s="531"/>
      <c r="EX49" s="531"/>
      <c r="EY49" s="531"/>
      <c r="EZ49" s="531"/>
      <c r="FA49" s="531"/>
      <c r="FB49" s="531"/>
      <c r="FC49" s="531"/>
      <c r="FD49" s="531"/>
      <c r="FE49" s="531"/>
      <c r="FF49" s="531"/>
      <c r="FG49" s="531"/>
      <c r="FH49" s="531"/>
      <c r="FI49" s="531"/>
      <c r="FJ49" s="531"/>
      <c r="FK49" s="531"/>
      <c r="FL49" s="531"/>
      <c r="FM49" s="531"/>
      <c r="FN49" s="531"/>
      <c r="FO49" s="531"/>
      <c r="FP49" s="531"/>
      <c r="FQ49" s="531"/>
      <c r="FR49" s="531"/>
      <c r="FS49" s="531"/>
      <c r="FT49" s="531"/>
      <c r="FU49" s="531"/>
      <c r="FV49" s="531"/>
      <c r="FW49" s="531"/>
      <c r="FX49" s="531"/>
      <c r="FY49" s="531"/>
      <c r="FZ49" s="531"/>
      <c r="GA49" s="531"/>
      <c r="GB49" s="531"/>
      <c r="GC49" s="531"/>
      <c r="GD49" s="531"/>
      <c r="GE49" s="531"/>
      <c r="GF49" s="531"/>
      <c r="GG49" s="531"/>
      <c r="GH49" s="531"/>
      <c r="GI49" s="531"/>
      <c r="GJ49" s="531"/>
      <c r="GK49" s="531"/>
      <c r="GL49" s="531"/>
      <c r="GM49" s="531"/>
      <c r="GN49" s="531"/>
      <c r="GO49" s="531"/>
      <c r="GP49" s="531"/>
      <c r="GQ49" s="531"/>
      <c r="GR49" s="531"/>
      <c r="GS49" s="531"/>
      <c r="GT49" s="531"/>
      <c r="GU49" s="531"/>
      <c r="GV49" s="531"/>
      <c r="GW49" s="531"/>
      <c r="GX49" s="531"/>
      <c r="GY49" s="531"/>
      <c r="GZ49" s="531"/>
      <c r="HA49" s="531"/>
      <c r="HB49" s="531"/>
      <c r="HC49" s="531"/>
      <c r="HD49" s="531"/>
      <c r="HE49" s="531"/>
      <c r="HF49" s="531"/>
      <c r="HG49" s="531"/>
      <c r="HH49" s="531"/>
      <c r="HI49" s="531"/>
      <c r="HJ49" s="531"/>
      <c r="HK49" s="531"/>
      <c r="HL49" s="531"/>
      <c r="HM49" s="531"/>
      <c r="HN49" s="531"/>
      <c r="HO49" s="531"/>
      <c r="HP49" s="531"/>
      <c r="HQ49" s="531"/>
      <c r="HR49" s="531"/>
      <c r="HS49" s="531"/>
      <c r="HT49" s="531"/>
      <c r="HU49" s="531"/>
      <c r="HV49" s="531"/>
      <c r="HW49" s="531"/>
      <c r="HX49" s="531"/>
      <c r="HY49" s="531"/>
      <c r="HZ49" s="531"/>
      <c r="IA49" s="531"/>
      <c r="IB49" s="531"/>
      <c r="IC49" s="531"/>
      <c r="ID49" s="531"/>
      <c r="IE49" s="531"/>
      <c r="IF49" s="531"/>
      <c r="IG49" s="531"/>
      <c r="IH49" s="531"/>
      <c r="II49" s="531"/>
      <c r="IJ49" s="531"/>
      <c r="IK49" s="531"/>
      <c r="IL49" s="531"/>
      <c r="IM49" s="531"/>
      <c r="IN49" s="531"/>
      <c r="IO49" s="531"/>
      <c r="IP49" s="531"/>
      <c r="IQ49" s="531"/>
      <c r="IR49" s="531"/>
      <c r="IS49" s="531"/>
      <c r="IT49" s="531"/>
      <c r="IU49" s="531"/>
      <c r="IV49" s="531"/>
    </row>
    <row r="50" s="621" customFormat="1" ht="24.95" customHeight="1" spans="1:25">
      <c r="A50" s="231" t="s">
        <v>168</v>
      </c>
      <c r="B50" s="231" t="s">
        <v>166</v>
      </c>
      <c r="C50" s="261" t="s">
        <v>169</v>
      </c>
      <c r="D50" s="435">
        <f t="shared" ref="D50:D52" si="8">E50+T50</f>
        <v>1994680.48</v>
      </c>
      <c r="E50" s="435">
        <f t="shared" ref="E50:E52" si="9">SUM(F50:I50)</f>
        <v>1942876</v>
      </c>
      <c r="F50" s="435">
        <v>1196112</v>
      </c>
      <c r="G50" s="435">
        <v>647088</v>
      </c>
      <c r="H50" s="630"/>
      <c r="I50" s="435">
        <v>99676</v>
      </c>
      <c r="J50" s="630"/>
      <c r="K50" s="630"/>
      <c r="L50" s="630"/>
      <c r="M50" s="630"/>
      <c r="N50" s="630"/>
      <c r="O50" s="630"/>
      <c r="P50" s="630"/>
      <c r="Q50" s="630"/>
      <c r="R50" s="630"/>
      <c r="S50" s="630"/>
      <c r="T50" s="435">
        <f t="shared" ref="T50:T52" si="10">SUM(U50:X50)</f>
        <v>51804.48</v>
      </c>
      <c r="U50" s="435">
        <v>3960</v>
      </c>
      <c r="V50" s="448">
        <v>0</v>
      </c>
      <c r="W50" s="441">
        <v>17941.68</v>
      </c>
      <c r="X50" s="441">
        <v>29902.8</v>
      </c>
      <c r="Y50" s="630"/>
    </row>
    <row r="51" s="621" customFormat="1" ht="24.95" customHeight="1" spans="1:25">
      <c r="A51" s="231" t="s">
        <v>170</v>
      </c>
      <c r="B51" s="231" t="s">
        <v>166</v>
      </c>
      <c r="C51" s="261" t="s">
        <v>171</v>
      </c>
      <c r="D51" s="435">
        <f t="shared" si="8"/>
        <v>1994680.48</v>
      </c>
      <c r="E51" s="435">
        <f t="shared" si="9"/>
        <v>1942876</v>
      </c>
      <c r="F51" s="435">
        <v>1196112</v>
      </c>
      <c r="G51" s="435">
        <v>647088</v>
      </c>
      <c r="H51" s="630"/>
      <c r="I51" s="435">
        <v>99676</v>
      </c>
      <c r="J51" s="630"/>
      <c r="K51" s="630"/>
      <c r="L51" s="630"/>
      <c r="M51" s="630"/>
      <c r="N51" s="630"/>
      <c r="O51" s="630"/>
      <c r="P51" s="630"/>
      <c r="Q51" s="630"/>
      <c r="R51" s="630"/>
      <c r="S51" s="630"/>
      <c r="T51" s="435">
        <f t="shared" si="10"/>
        <v>51804.48</v>
      </c>
      <c r="U51" s="435">
        <v>3960</v>
      </c>
      <c r="V51" s="448">
        <v>0</v>
      </c>
      <c r="W51" s="441">
        <v>17941.68</v>
      </c>
      <c r="X51" s="441">
        <v>29902.8</v>
      </c>
      <c r="Y51" s="630"/>
    </row>
    <row r="52" s="621" customFormat="1" ht="24.95" customHeight="1" spans="1:25">
      <c r="A52" s="231" t="s">
        <v>172</v>
      </c>
      <c r="B52" s="231" t="s">
        <v>166</v>
      </c>
      <c r="C52" s="261" t="s">
        <v>155</v>
      </c>
      <c r="D52" s="435">
        <f t="shared" si="8"/>
        <v>1994680.48</v>
      </c>
      <c r="E52" s="435">
        <f t="shared" si="9"/>
        <v>1942876</v>
      </c>
      <c r="F52" s="435">
        <v>1196112</v>
      </c>
      <c r="G52" s="435">
        <v>647088</v>
      </c>
      <c r="H52" s="630"/>
      <c r="I52" s="435">
        <v>99676</v>
      </c>
      <c r="J52" s="630"/>
      <c r="K52" s="630"/>
      <c r="L52" s="630"/>
      <c r="M52" s="630"/>
      <c r="N52" s="630"/>
      <c r="O52" s="630"/>
      <c r="P52" s="630"/>
      <c r="Q52" s="630"/>
      <c r="R52" s="630"/>
      <c r="S52" s="630"/>
      <c r="T52" s="435">
        <f t="shared" si="10"/>
        <v>51804.48</v>
      </c>
      <c r="U52" s="435">
        <v>3960</v>
      </c>
      <c r="V52" s="448">
        <v>0</v>
      </c>
      <c r="W52" s="441">
        <v>17941.68</v>
      </c>
      <c r="X52" s="441">
        <v>29902.8</v>
      </c>
      <c r="Y52" s="630"/>
    </row>
    <row r="53" s="621" customFormat="1" ht="24.95" customHeight="1" spans="1:25">
      <c r="A53" s="231" t="s">
        <v>164</v>
      </c>
      <c r="B53" s="231" t="s">
        <v>166</v>
      </c>
      <c r="C53" s="261" t="s">
        <v>144</v>
      </c>
      <c r="D53" s="435">
        <v>221184</v>
      </c>
      <c r="E53" s="630"/>
      <c r="F53" s="630"/>
      <c r="G53" s="630"/>
      <c r="H53" s="630"/>
      <c r="I53" s="630"/>
      <c r="J53" s="630"/>
      <c r="K53" s="630"/>
      <c r="L53" s="630"/>
      <c r="M53" s="630"/>
      <c r="N53" s="630"/>
      <c r="O53" s="630"/>
      <c r="P53" s="630"/>
      <c r="Q53" s="630"/>
      <c r="R53" s="630"/>
      <c r="S53" s="435">
        <v>221184</v>
      </c>
      <c r="T53" s="302"/>
      <c r="U53" s="435"/>
      <c r="V53" s="448"/>
      <c r="W53" s="441"/>
      <c r="X53" s="441"/>
      <c r="Y53" s="630"/>
    </row>
    <row r="54" s="621" customFormat="1" ht="24.95" customHeight="1" spans="1:25">
      <c r="A54" s="231" t="s">
        <v>145</v>
      </c>
      <c r="B54" s="231" t="s">
        <v>166</v>
      </c>
      <c r="C54" s="261" t="s">
        <v>165</v>
      </c>
      <c r="D54" s="435">
        <v>221184</v>
      </c>
      <c r="E54" s="630"/>
      <c r="F54" s="630"/>
      <c r="G54" s="630"/>
      <c r="H54" s="630"/>
      <c r="I54" s="630"/>
      <c r="J54" s="630"/>
      <c r="K54" s="630"/>
      <c r="L54" s="630"/>
      <c r="M54" s="630"/>
      <c r="N54" s="630"/>
      <c r="O54" s="630"/>
      <c r="P54" s="630"/>
      <c r="Q54" s="630"/>
      <c r="R54" s="630"/>
      <c r="S54" s="435">
        <v>221184</v>
      </c>
      <c r="T54" s="630"/>
      <c r="U54" s="630"/>
      <c r="V54" s="630"/>
      <c r="W54" s="630"/>
      <c r="X54" s="630"/>
      <c r="Y54" s="630"/>
    </row>
    <row r="55" s="621" customFormat="1" ht="24.95" customHeight="1" spans="1:25">
      <c r="A55" s="231" t="s">
        <v>147</v>
      </c>
      <c r="B55" s="231" t="s">
        <v>166</v>
      </c>
      <c r="C55" s="261" t="s">
        <v>148</v>
      </c>
      <c r="D55" s="435">
        <v>221184</v>
      </c>
      <c r="E55" s="630"/>
      <c r="F55" s="630"/>
      <c r="G55" s="630"/>
      <c r="H55" s="630"/>
      <c r="I55" s="630"/>
      <c r="J55" s="630"/>
      <c r="K55" s="630"/>
      <c r="L55" s="630"/>
      <c r="M55" s="630"/>
      <c r="N55" s="630"/>
      <c r="O55" s="630"/>
      <c r="P55" s="630"/>
      <c r="Q55" s="630"/>
      <c r="R55" s="630"/>
      <c r="S55" s="435">
        <v>221184</v>
      </c>
      <c r="T55" s="630"/>
      <c r="U55" s="630"/>
      <c r="V55" s="630"/>
      <c r="W55" s="630"/>
      <c r="X55" s="630"/>
      <c r="Y55" s="630"/>
    </row>
    <row r="56" s="527" customFormat="1" ht="24" customHeight="1" spans="1:257">
      <c r="A56" s="257"/>
      <c r="B56" s="354" t="s">
        <v>175</v>
      </c>
      <c r="C56" s="355" t="s">
        <v>108</v>
      </c>
      <c r="D56" s="631">
        <f>D57+D60+D66++D69</f>
        <v>8262261</v>
      </c>
      <c r="E56" s="632">
        <f t="shared" ref="E56:E71" si="11">SUM(F56:J56)</f>
        <v>5665432</v>
      </c>
      <c r="F56" s="633">
        <v>3480528</v>
      </c>
      <c r="G56" s="633">
        <v>1894860</v>
      </c>
      <c r="H56" s="633"/>
      <c r="I56" s="633">
        <v>290044</v>
      </c>
      <c r="J56" s="632"/>
      <c r="K56" s="646">
        <f t="shared" ref="K56:K68" si="12">SUM(L56:R56)</f>
        <v>1806441</v>
      </c>
      <c r="L56" s="646">
        <v>860062</v>
      </c>
      <c r="M56" s="646">
        <v>430031</v>
      </c>
      <c r="N56" s="632">
        <v>403154</v>
      </c>
      <c r="O56" s="632"/>
      <c r="P56" s="632">
        <v>53754</v>
      </c>
      <c r="Q56" s="632">
        <v>37628</v>
      </c>
      <c r="R56" s="657">
        <v>21812</v>
      </c>
      <c r="S56" s="631">
        <v>645047</v>
      </c>
      <c r="T56" s="658">
        <f t="shared" ref="T56:T71" si="13">SUM(U56:Y56)</f>
        <v>145341</v>
      </c>
      <c r="U56" s="658">
        <v>6120</v>
      </c>
      <c r="V56" s="658"/>
      <c r="W56" s="658">
        <v>52208</v>
      </c>
      <c r="X56" s="658">
        <v>87013</v>
      </c>
      <c r="Y56" s="631"/>
      <c r="Z56" s="670"/>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08"/>
      <c r="IK56" s="508"/>
      <c r="IL56" s="508"/>
      <c r="IM56" s="508"/>
      <c r="IN56" s="508"/>
      <c r="IO56" s="508"/>
      <c r="IP56" s="508"/>
      <c r="IQ56" s="508"/>
      <c r="IR56" s="508"/>
      <c r="IS56" s="508"/>
      <c r="IT56" s="508"/>
      <c r="IU56" s="508"/>
      <c r="IV56" s="508"/>
      <c r="IW56" s="508"/>
    </row>
    <row r="57" s="524" customFormat="1" ht="24" customHeight="1" spans="1:257">
      <c r="A57" s="289">
        <v>214</v>
      </c>
      <c r="B57" s="290">
        <v>405007</v>
      </c>
      <c r="C57" s="291" t="s">
        <v>176</v>
      </c>
      <c r="D57" s="634">
        <f t="shared" ref="D57:D71" si="14">E57+K57+S57+T57</f>
        <v>5870213</v>
      </c>
      <c r="E57" s="635">
        <f t="shared" si="11"/>
        <v>5665432</v>
      </c>
      <c r="F57" s="636">
        <v>3480528</v>
      </c>
      <c r="G57" s="636">
        <v>1894860</v>
      </c>
      <c r="H57" s="636"/>
      <c r="I57" s="636">
        <v>290044</v>
      </c>
      <c r="J57" s="635"/>
      <c r="K57" s="647">
        <f t="shared" si="12"/>
        <v>59440</v>
      </c>
      <c r="L57" s="647"/>
      <c r="M57" s="647"/>
      <c r="N57" s="635"/>
      <c r="O57" s="635"/>
      <c r="P57" s="635"/>
      <c r="Q57" s="635">
        <v>37628</v>
      </c>
      <c r="R57" s="659">
        <v>21812</v>
      </c>
      <c r="S57" s="634"/>
      <c r="T57" s="660">
        <f t="shared" si="13"/>
        <v>145341</v>
      </c>
      <c r="U57" s="660">
        <v>6120</v>
      </c>
      <c r="V57" s="660"/>
      <c r="W57" s="660">
        <v>52208</v>
      </c>
      <c r="X57" s="660">
        <v>87013</v>
      </c>
      <c r="Y57" s="634"/>
      <c r="Z57" s="671"/>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5"/>
      <c r="CS57" s="495"/>
      <c r="CT57" s="495"/>
      <c r="CU57" s="495"/>
      <c r="CV57" s="495"/>
      <c r="CW57" s="495"/>
      <c r="CX57" s="495"/>
      <c r="CY57" s="495"/>
      <c r="CZ57" s="495"/>
      <c r="DA57" s="495"/>
      <c r="DB57" s="495"/>
      <c r="DC57" s="495"/>
      <c r="DD57" s="495"/>
      <c r="DE57" s="495"/>
      <c r="DF57" s="495"/>
      <c r="DG57" s="495"/>
      <c r="DH57" s="495"/>
      <c r="DI57" s="495"/>
      <c r="DJ57" s="495"/>
      <c r="DK57" s="495"/>
      <c r="DL57" s="495"/>
      <c r="DM57" s="495"/>
      <c r="DN57" s="495"/>
      <c r="DO57" s="495"/>
      <c r="DP57" s="495"/>
      <c r="DQ57" s="495"/>
      <c r="DR57" s="495"/>
      <c r="DS57" s="495"/>
      <c r="DT57" s="495"/>
      <c r="DU57" s="495"/>
      <c r="DV57" s="495"/>
      <c r="DW57" s="495"/>
      <c r="DX57" s="495"/>
      <c r="DY57" s="495"/>
      <c r="DZ57" s="495"/>
      <c r="EA57" s="495"/>
      <c r="EB57" s="495"/>
      <c r="EC57" s="495"/>
      <c r="ED57" s="495"/>
      <c r="EE57" s="495"/>
      <c r="EF57" s="495"/>
      <c r="EG57" s="495"/>
      <c r="EH57" s="495"/>
      <c r="EI57" s="495"/>
      <c r="EJ57" s="495"/>
      <c r="EK57" s="495"/>
      <c r="EL57" s="495"/>
      <c r="EM57" s="495"/>
      <c r="EN57" s="495"/>
      <c r="EO57" s="495"/>
      <c r="EP57" s="495"/>
      <c r="EQ57" s="495"/>
      <c r="ER57" s="495"/>
      <c r="ES57" s="495"/>
      <c r="ET57" s="495"/>
      <c r="EU57" s="495"/>
      <c r="EV57" s="495"/>
      <c r="EW57" s="495"/>
      <c r="EX57" s="495"/>
      <c r="EY57" s="495"/>
      <c r="EZ57" s="495"/>
      <c r="FA57" s="495"/>
      <c r="FB57" s="495"/>
      <c r="FC57" s="495"/>
      <c r="FD57" s="495"/>
      <c r="FE57" s="495"/>
      <c r="FF57" s="495"/>
      <c r="FG57" s="495"/>
      <c r="FH57" s="495"/>
      <c r="FI57" s="495"/>
      <c r="FJ57" s="495"/>
      <c r="FK57" s="495"/>
      <c r="FL57" s="495"/>
      <c r="FM57" s="495"/>
      <c r="FN57" s="495"/>
      <c r="FO57" s="495"/>
      <c r="FP57" s="495"/>
      <c r="FQ57" s="495"/>
      <c r="FR57" s="495"/>
      <c r="FS57" s="495"/>
      <c r="FT57" s="495"/>
      <c r="FU57" s="495"/>
      <c r="FV57" s="495"/>
      <c r="FW57" s="495"/>
      <c r="FX57" s="495"/>
      <c r="FY57" s="495"/>
      <c r="FZ57" s="495"/>
      <c r="GA57" s="495"/>
      <c r="GB57" s="495"/>
      <c r="GC57" s="495"/>
      <c r="GD57" s="495"/>
      <c r="GE57" s="495"/>
      <c r="GF57" s="495"/>
      <c r="GG57" s="495"/>
      <c r="GH57" s="495"/>
      <c r="GI57" s="495"/>
      <c r="GJ57" s="495"/>
      <c r="GK57" s="495"/>
      <c r="GL57" s="495"/>
      <c r="GM57" s="495"/>
      <c r="GN57" s="495"/>
      <c r="GO57" s="495"/>
      <c r="GP57" s="495"/>
      <c r="GQ57" s="495"/>
      <c r="GR57" s="495"/>
      <c r="GS57" s="495"/>
      <c r="GT57" s="495"/>
      <c r="GU57" s="495"/>
      <c r="GV57" s="495"/>
      <c r="GW57" s="495"/>
      <c r="GX57" s="495"/>
      <c r="GY57" s="495"/>
      <c r="GZ57" s="495"/>
      <c r="HA57" s="495"/>
      <c r="HB57" s="495"/>
      <c r="HC57" s="495"/>
      <c r="HD57" s="495"/>
      <c r="HE57" s="495"/>
      <c r="HF57" s="495"/>
      <c r="HG57" s="495"/>
      <c r="HH57" s="495"/>
      <c r="HI57" s="495"/>
      <c r="HJ57" s="495"/>
      <c r="HK57" s="495"/>
      <c r="HL57" s="495"/>
      <c r="HM57" s="495"/>
      <c r="HN57" s="495"/>
      <c r="HO57" s="495"/>
      <c r="HP57" s="495"/>
      <c r="HQ57" s="495"/>
      <c r="HR57" s="495"/>
      <c r="HS57" s="495"/>
      <c r="HT57" s="495"/>
      <c r="HU57" s="495"/>
      <c r="HV57" s="495"/>
      <c r="HW57" s="495"/>
      <c r="HX57" s="495"/>
      <c r="HY57" s="495"/>
      <c r="HZ57" s="495"/>
      <c r="IA57" s="495"/>
      <c r="IB57" s="495"/>
      <c r="IC57" s="495"/>
      <c r="ID57" s="495"/>
      <c r="IE57" s="495"/>
      <c r="IF57" s="495"/>
      <c r="IG57" s="495"/>
      <c r="IH57" s="495"/>
      <c r="II57" s="495"/>
      <c r="IJ57" s="495"/>
      <c r="IK57" s="495"/>
      <c r="IL57" s="495"/>
      <c r="IM57" s="495"/>
      <c r="IN57" s="495"/>
      <c r="IO57" s="495"/>
      <c r="IP57" s="495"/>
      <c r="IQ57" s="495"/>
      <c r="IR57" s="495"/>
      <c r="IS57" s="495"/>
      <c r="IT57" s="495"/>
      <c r="IU57" s="495"/>
      <c r="IV57" s="495"/>
      <c r="IW57" s="495"/>
    </row>
    <row r="58" s="524" customFormat="1" ht="24" customHeight="1" spans="1:257">
      <c r="A58" s="289" t="s">
        <v>138</v>
      </c>
      <c r="B58" s="290">
        <v>405007</v>
      </c>
      <c r="C58" s="295" t="s">
        <v>139</v>
      </c>
      <c r="D58" s="634">
        <f t="shared" si="14"/>
        <v>5870213</v>
      </c>
      <c r="E58" s="635">
        <f t="shared" si="11"/>
        <v>5665432</v>
      </c>
      <c r="F58" s="636">
        <v>3480528</v>
      </c>
      <c r="G58" s="636">
        <v>1894860</v>
      </c>
      <c r="H58" s="636"/>
      <c r="I58" s="636">
        <v>290044</v>
      </c>
      <c r="J58" s="635"/>
      <c r="K58" s="647">
        <f t="shared" si="12"/>
        <v>59440</v>
      </c>
      <c r="L58" s="647"/>
      <c r="M58" s="647"/>
      <c r="N58" s="635"/>
      <c r="O58" s="635"/>
      <c r="P58" s="635"/>
      <c r="Q58" s="635">
        <v>37628</v>
      </c>
      <c r="R58" s="659">
        <v>21812</v>
      </c>
      <c r="S58" s="634"/>
      <c r="T58" s="660">
        <f t="shared" si="13"/>
        <v>145341</v>
      </c>
      <c r="U58" s="660">
        <v>6120</v>
      </c>
      <c r="V58" s="660"/>
      <c r="W58" s="660">
        <v>52208</v>
      </c>
      <c r="X58" s="660">
        <v>87013</v>
      </c>
      <c r="Y58" s="634"/>
      <c r="Z58" s="671"/>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495"/>
      <c r="BT58" s="495"/>
      <c r="BU58" s="495"/>
      <c r="BV58" s="495"/>
      <c r="BW58" s="495"/>
      <c r="BX58" s="495"/>
      <c r="BY58" s="495"/>
      <c r="BZ58" s="495"/>
      <c r="CA58" s="495"/>
      <c r="CB58" s="495"/>
      <c r="CC58" s="495"/>
      <c r="CD58" s="495"/>
      <c r="CE58" s="495"/>
      <c r="CF58" s="495"/>
      <c r="CG58" s="495"/>
      <c r="CH58" s="495"/>
      <c r="CI58" s="495"/>
      <c r="CJ58" s="495"/>
      <c r="CK58" s="495"/>
      <c r="CL58" s="495"/>
      <c r="CM58" s="495"/>
      <c r="CN58" s="495"/>
      <c r="CO58" s="495"/>
      <c r="CP58" s="495"/>
      <c r="CQ58" s="495"/>
      <c r="CR58" s="495"/>
      <c r="CS58" s="495"/>
      <c r="CT58" s="495"/>
      <c r="CU58" s="495"/>
      <c r="CV58" s="495"/>
      <c r="CW58" s="495"/>
      <c r="CX58" s="495"/>
      <c r="CY58" s="495"/>
      <c r="CZ58" s="495"/>
      <c r="DA58" s="495"/>
      <c r="DB58" s="495"/>
      <c r="DC58" s="495"/>
      <c r="DD58" s="495"/>
      <c r="DE58" s="495"/>
      <c r="DF58" s="495"/>
      <c r="DG58" s="495"/>
      <c r="DH58" s="495"/>
      <c r="DI58" s="495"/>
      <c r="DJ58" s="495"/>
      <c r="DK58" s="495"/>
      <c r="DL58" s="495"/>
      <c r="DM58" s="495"/>
      <c r="DN58" s="495"/>
      <c r="DO58" s="495"/>
      <c r="DP58" s="495"/>
      <c r="DQ58" s="495"/>
      <c r="DR58" s="495"/>
      <c r="DS58" s="495"/>
      <c r="DT58" s="495"/>
      <c r="DU58" s="495"/>
      <c r="DV58" s="495"/>
      <c r="DW58" s="495"/>
      <c r="DX58" s="495"/>
      <c r="DY58" s="495"/>
      <c r="DZ58" s="495"/>
      <c r="EA58" s="495"/>
      <c r="EB58" s="495"/>
      <c r="EC58" s="495"/>
      <c r="ED58" s="495"/>
      <c r="EE58" s="495"/>
      <c r="EF58" s="495"/>
      <c r="EG58" s="495"/>
      <c r="EH58" s="495"/>
      <c r="EI58" s="495"/>
      <c r="EJ58" s="495"/>
      <c r="EK58" s="495"/>
      <c r="EL58" s="495"/>
      <c r="EM58" s="495"/>
      <c r="EN58" s="495"/>
      <c r="EO58" s="495"/>
      <c r="EP58" s="495"/>
      <c r="EQ58" s="495"/>
      <c r="ER58" s="495"/>
      <c r="ES58" s="495"/>
      <c r="ET58" s="495"/>
      <c r="EU58" s="495"/>
      <c r="EV58" s="495"/>
      <c r="EW58" s="495"/>
      <c r="EX58" s="495"/>
      <c r="EY58" s="495"/>
      <c r="EZ58" s="495"/>
      <c r="FA58" s="495"/>
      <c r="FB58" s="495"/>
      <c r="FC58" s="495"/>
      <c r="FD58" s="495"/>
      <c r="FE58" s="495"/>
      <c r="FF58" s="495"/>
      <c r="FG58" s="495"/>
      <c r="FH58" s="495"/>
      <c r="FI58" s="495"/>
      <c r="FJ58" s="495"/>
      <c r="FK58" s="495"/>
      <c r="FL58" s="495"/>
      <c r="FM58" s="495"/>
      <c r="FN58" s="495"/>
      <c r="FO58" s="495"/>
      <c r="FP58" s="495"/>
      <c r="FQ58" s="495"/>
      <c r="FR58" s="495"/>
      <c r="FS58" s="495"/>
      <c r="FT58" s="495"/>
      <c r="FU58" s="495"/>
      <c r="FV58" s="495"/>
      <c r="FW58" s="495"/>
      <c r="FX58" s="495"/>
      <c r="FY58" s="495"/>
      <c r="FZ58" s="495"/>
      <c r="GA58" s="495"/>
      <c r="GB58" s="495"/>
      <c r="GC58" s="495"/>
      <c r="GD58" s="495"/>
      <c r="GE58" s="495"/>
      <c r="GF58" s="495"/>
      <c r="GG58" s="495"/>
      <c r="GH58" s="495"/>
      <c r="GI58" s="495"/>
      <c r="GJ58" s="495"/>
      <c r="GK58" s="495"/>
      <c r="GL58" s="495"/>
      <c r="GM58" s="495"/>
      <c r="GN58" s="495"/>
      <c r="GO58" s="495"/>
      <c r="GP58" s="495"/>
      <c r="GQ58" s="495"/>
      <c r="GR58" s="495"/>
      <c r="GS58" s="495"/>
      <c r="GT58" s="495"/>
      <c r="GU58" s="495"/>
      <c r="GV58" s="495"/>
      <c r="GW58" s="495"/>
      <c r="GX58" s="495"/>
      <c r="GY58" s="495"/>
      <c r="GZ58" s="495"/>
      <c r="HA58" s="495"/>
      <c r="HB58" s="495"/>
      <c r="HC58" s="495"/>
      <c r="HD58" s="495"/>
      <c r="HE58" s="495"/>
      <c r="HF58" s="495"/>
      <c r="HG58" s="495"/>
      <c r="HH58" s="495"/>
      <c r="HI58" s="495"/>
      <c r="HJ58" s="495"/>
      <c r="HK58" s="495"/>
      <c r="HL58" s="495"/>
      <c r="HM58" s="495"/>
      <c r="HN58" s="495"/>
      <c r="HO58" s="495"/>
      <c r="HP58" s="495"/>
      <c r="HQ58" s="495"/>
      <c r="HR58" s="495"/>
      <c r="HS58" s="495"/>
      <c r="HT58" s="495"/>
      <c r="HU58" s="495"/>
      <c r="HV58" s="495"/>
      <c r="HW58" s="495"/>
      <c r="HX58" s="495"/>
      <c r="HY58" s="495"/>
      <c r="HZ58" s="495"/>
      <c r="IA58" s="495"/>
      <c r="IB58" s="495"/>
      <c r="IC58" s="495"/>
      <c r="ID58" s="495"/>
      <c r="IE58" s="495"/>
      <c r="IF58" s="495"/>
      <c r="IG58" s="495"/>
      <c r="IH58" s="495"/>
      <c r="II58" s="495"/>
      <c r="IJ58" s="495"/>
      <c r="IK58" s="495"/>
      <c r="IL58" s="495"/>
      <c r="IM58" s="495"/>
      <c r="IN58" s="495"/>
      <c r="IO58" s="495"/>
      <c r="IP58" s="495"/>
      <c r="IQ58" s="495"/>
      <c r="IR58" s="495"/>
      <c r="IS58" s="495"/>
      <c r="IT58" s="495"/>
      <c r="IU58" s="495"/>
      <c r="IV58" s="495"/>
      <c r="IW58" s="495"/>
    </row>
    <row r="59" s="524" customFormat="1" ht="24" customHeight="1" spans="1:257">
      <c r="A59" s="296" t="s">
        <v>140</v>
      </c>
      <c r="B59" s="290">
        <v>405007</v>
      </c>
      <c r="C59" s="295" t="s">
        <v>155</v>
      </c>
      <c r="D59" s="634">
        <f t="shared" si="14"/>
        <v>5870213</v>
      </c>
      <c r="E59" s="635">
        <f t="shared" si="11"/>
        <v>5665432</v>
      </c>
      <c r="F59" s="636">
        <v>3480528</v>
      </c>
      <c r="G59" s="636">
        <v>1894860</v>
      </c>
      <c r="H59" s="636"/>
      <c r="I59" s="636">
        <v>290044</v>
      </c>
      <c r="J59" s="635"/>
      <c r="K59" s="647">
        <f t="shared" si="12"/>
        <v>59440</v>
      </c>
      <c r="L59" s="647"/>
      <c r="M59" s="647"/>
      <c r="N59" s="635"/>
      <c r="O59" s="635"/>
      <c r="P59" s="635"/>
      <c r="Q59" s="635">
        <v>37628</v>
      </c>
      <c r="R59" s="659">
        <v>21812</v>
      </c>
      <c r="S59" s="634"/>
      <c r="T59" s="660">
        <f t="shared" si="13"/>
        <v>145341</v>
      </c>
      <c r="U59" s="660">
        <v>6120</v>
      </c>
      <c r="V59" s="660"/>
      <c r="W59" s="660">
        <v>52208</v>
      </c>
      <c r="X59" s="660">
        <v>87013</v>
      </c>
      <c r="Y59" s="634"/>
      <c r="Z59" s="671"/>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495"/>
      <c r="BV59" s="495"/>
      <c r="BW59" s="495"/>
      <c r="BX59" s="495"/>
      <c r="BY59" s="495"/>
      <c r="BZ59" s="495"/>
      <c r="CA59" s="495"/>
      <c r="CB59" s="495"/>
      <c r="CC59" s="495"/>
      <c r="CD59" s="495"/>
      <c r="CE59" s="495"/>
      <c r="CF59" s="495"/>
      <c r="CG59" s="495"/>
      <c r="CH59" s="495"/>
      <c r="CI59" s="495"/>
      <c r="CJ59" s="495"/>
      <c r="CK59" s="495"/>
      <c r="CL59" s="495"/>
      <c r="CM59" s="495"/>
      <c r="CN59" s="495"/>
      <c r="CO59" s="495"/>
      <c r="CP59" s="495"/>
      <c r="CQ59" s="495"/>
      <c r="CR59" s="495"/>
      <c r="CS59" s="495"/>
      <c r="CT59" s="495"/>
      <c r="CU59" s="495"/>
      <c r="CV59" s="495"/>
      <c r="CW59" s="495"/>
      <c r="CX59" s="495"/>
      <c r="CY59" s="495"/>
      <c r="CZ59" s="495"/>
      <c r="DA59" s="495"/>
      <c r="DB59" s="495"/>
      <c r="DC59" s="495"/>
      <c r="DD59" s="495"/>
      <c r="DE59" s="495"/>
      <c r="DF59" s="495"/>
      <c r="DG59" s="495"/>
      <c r="DH59" s="495"/>
      <c r="DI59" s="495"/>
      <c r="DJ59" s="495"/>
      <c r="DK59" s="495"/>
      <c r="DL59" s="495"/>
      <c r="DM59" s="495"/>
      <c r="DN59" s="495"/>
      <c r="DO59" s="495"/>
      <c r="DP59" s="495"/>
      <c r="DQ59" s="495"/>
      <c r="DR59" s="495"/>
      <c r="DS59" s="495"/>
      <c r="DT59" s="495"/>
      <c r="DU59" s="495"/>
      <c r="DV59" s="495"/>
      <c r="DW59" s="495"/>
      <c r="DX59" s="495"/>
      <c r="DY59" s="495"/>
      <c r="DZ59" s="495"/>
      <c r="EA59" s="495"/>
      <c r="EB59" s="495"/>
      <c r="EC59" s="495"/>
      <c r="ED59" s="495"/>
      <c r="EE59" s="495"/>
      <c r="EF59" s="495"/>
      <c r="EG59" s="495"/>
      <c r="EH59" s="495"/>
      <c r="EI59" s="495"/>
      <c r="EJ59" s="495"/>
      <c r="EK59" s="495"/>
      <c r="EL59" s="495"/>
      <c r="EM59" s="495"/>
      <c r="EN59" s="495"/>
      <c r="EO59" s="495"/>
      <c r="EP59" s="495"/>
      <c r="EQ59" s="495"/>
      <c r="ER59" s="495"/>
      <c r="ES59" s="495"/>
      <c r="ET59" s="495"/>
      <c r="EU59" s="495"/>
      <c r="EV59" s="495"/>
      <c r="EW59" s="495"/>
      <c r="EX59" s="495"/>
      <c r="EY59" s="495"/>
      <c r="EZ59" s="495"/>
      <c r="FA59" s="495"/>
      <c r="FB59" s="495"/>
      <c r="FC59" s="495"/>
      <c r="FD59" s="495"/>
      <c r="FE59" s="495"/>
      <c r="FF59" s="495"/>
      <c r="FG59" s="495"/>
      <c r="FH59" s="495"/>
      <c r="FI59" s="495"/>
      <c r="FJ59" s="495"/>
      <c r="FK59" s="495"/>
      <c r="FL59" s="495"/>
      <c r="FM59" s="495"/>
      <c r="FN59" s="495"/>
      <c r="FO59" s="495"/>
      <c r="FP59" s="495"/>
      <c r="FQ59" s="495"/>
      <c r="FR59" s="495"/>
      <c r="FS59" s="495"/>
      <c r="FT59" s="495"/>
      <c r="FU59" s="495"/>
      <c r="FV59" s="495"/>
      <c r="FW59" s="495"/>
      <c r="FX59" s="495"/>
      <c r="FY59" s="495"/>
      <c r="FZ59" s="495"/>
      <c r="GA59" s="495"/>
      <c r="GB59" s="495"/>
      <c r="GC59" s="495"/>
      <c r="GD59" s="495"/>
      <c r="GE59" s="495"/>
      <c r="GF59" s="495"/>
      <c r="GG59" s="495"/>
      <c r="GH59" s="495"/>
      <c r="GI59" s="495"/>
      <c r="GJ59" s="495"/>
      <c r="GK59" s="495"/>
      <c r="GL59" s="495"/>
      <c r="GM59" s="495"/>
      <c r="GN59" s="495"/>
      <c r="GO59" s="495"/>
      <c r="GP59" s="495"/>
      <c r="GQ59" s="495"/>
      <c r="GR59" s="495"/>
      <c r="GS59" s="495"/>
      <c r="GT59" s="495"/>
      <c r="GU59" s="495"/>
      <c r="GV59" s="495"/>
      <c r="GW59" s="495"/>
      <c r="GX59" s="495"/>
      <c r="GY59" s="495"/>
      <c r="GZ59" s="495"/>
      <c r="HA59" s="495"/>
      <c r="HB59" s="495"/>
      <c r="HC59" s="495"/>
      <c r="HD59" s="495"/>
      <c r="HE59" s="495"/>
      <c r="HF59" s="495"/>
      <c r="HG59" s="495"/>
      <c r="HH59" s="495"/>
      <c r="HI59" s="495"/>
      <c r="HJ59" s="495"/>
      <c r="HK59" s="495"/>
      <c r="HL59" s="495"/>
      <c r="HM59" s="495"/>
      <c r="HN59" s="495"/>
      <c r="HO59" s="495"/>
      <c r="HP59" s="495"/>
      <c r="HQ59" s="495"/>
      <c r="HR59" s="495"/>
      <c r="HS59" s="495"/>
      <c r="HT59" s="495"/>
      <c r="HU59" s="495"/>
      <c r="HV59" s="495"/>
      <c r="HW59" s="495"/>
      <c r="HX59" s="495"/>
      <c r="HY59" s="495"/>
      <c r="HZ59" s="495"/>
      <c r="IA59" s="495"/>
      <c r="IB59" s="495"/>
      <c r="IC59" s="495"/>
      <c r="ID59" s="495"/>
      <c r="IE59" s="495"/>
      <c r="IF59" s="495"/>
      <c r="IG59" s="495"/>
      <c r="IH59" s="495"/>
      <c r="II59" s="495"/>
      <c r="IJ59" s="495"/>
      <c r="IK59" s="495"/>
      <c r="IL59" s="495"/>
      <c r="IM59" s="495"/>
      <c r="IN59" s="495"/>
      <c r="IO59" s="495"/>
      <c r="IP59" s="495"/>
      <c r="IQ59" s="495"/>
      <c r="IR59" s="495"/>
      <c r="IS59" s="495"/>
      <c r="IT59" s="495"/>
      <c r="IU59" s="495"/>
      <c r="IV59" s="495"/>
      <c r="IW59" s="495"/>
    </row>
    <row r="60" s="524" customFormat="1" ht="24" customHeight="1" spans="1:257">
      <c r="A60" s="289">
        <v>208</v>
      </c>
      <c r="B60" s="290">
        <v>405007</v>
      </c>
      <c r="C60" s="295" t="s">
        <v>121</v>
      </c>
      <c r="D60" s="634">
        <f t="shared" si="14"/>
        <v>1343847</v>
      </c>
      <c r="E60" s="635">
        <f t="shared" si="11"/>
        <v>0</v>
      </c>
      <c r="F60" s="635"/>
      <c r="G60" s="635"/>
      <c r="H60" s="635"/>
      <c r="I60" s="635"/>
      <c r="J60" s="635"/>
      <c r="K60" s="647">
        <f t="shared" si="12"/>
        <v>1343847</v>
      </c>
      <c r="L60" s="647">
        <v>860062</v>
      </c>
      <c r="M60" s="647">
        <v>430031</v>
      </c>
      <c r="N60" s="635"/>
      <c r="O60" s="635"/>
      <c r="P60" s="635">
        <v>53754</v>
      </c>
      <c r="Q60" s="635"/>
      <c r="R60" s="659"/>
      <c r="S60" s="634"/>
      <c r="T60" s="660">
        <f t="shared" si="13"/>
        <v>0</v>
      </c>
      <c r="U60" s="660"/>
      <c r="V60" s="660"/>
      <c r="W60" s="660"/>
      <c r="X60" s="660"/>
      <c r="Y60" s="634"/>
      <c r="Z60" s="671"/>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5"/>
      <c r="BU60" s="495"/>
      <c r="BV60" s="495"/>
      <c r="BW60" s="495"/>
      <c r="BX60" s="495"/>
      <c r="BY60" s="495"/>
      <c r="BZ60" s="495"/>
      <c r="CA60" s="495"/>
      <c r="CB60" s="495"/>
      <c r="CC60" s="495"/>
      <c r="CD60" s="495"/>
      <c r="CE60" s="495"/>
      <c r="CF60" s="495"/>
      <c r="CG60" s="495"/>
      <c r="CH60" s="495"/>
      <c r="CI60" s="495"/>
      <c r="CJ60" s="495"/>
      <c r="CK60" s="495"/>
      <c r="CL60" s="495"/>
      <c r="CM60" s="495"/>
      <c r="CN60" s="495"/>
      <c r="CO60" s="495"/>
      <c r="CP60" s="495"/>
      <c r="CQ60" s="495"/>
      <c r="CR60" s="495"/>
      <c r="CS60" s="495"/>
      <c r="CT60" s="495"/>
      <c r="CU60" s="495"/>
      <c r="CV60" s="495"/>
      <c r="CW60" s="495"/>
      <c r="CX60" s="495"/>
      <c r="CY60" s="495"/>
      <c r="CZ60" s="495"/>
      <c r="DA60" s="495"/>
      <c r="DB60" s="495"/>
      <c r="DC60" s="495"/>
      <c r="DD60" s="495"/>
      <c r="DE60" s="495"/>
      <c r="DF60" s="495"/>
      <c r="DG60" s="495"/>
      <c r="DH60" s="495"/>
      <c r="DI60" s="495"/>
      <c r="DJ60" s="495"/>
      <c r="DK60" s="495"/>
      <c r="DL60" s="495"/>
      <c r="DM60" s="495"/>
      <c r="DN60" s="495"/>
      <c r="DO60" s="495"/>
      <c r="DP60" s="495"/>
      <c r="DQ60" s="495"/>
      <c r="DR60" s="495"/>
      <c r="DS60" s="495"/>
      <c r="DT60" s="495"/>
      <c r="DU60" s="495"/>
      <c r="DV60" s="495"/>
      <c r="DW60" s="495"/>
      <c r="DX60" s="495"/>
      <c r="DY60" s="495"/>
      <c r="DZ60" s="495"/>
      <c r="EA60" s="495"/>
      <c r="EB60" s="495"/>
      <c r="EC60" s="495"/>
      <c r="ED60" s="495"/>
      <c r="EE60" s="495"/>
      <c r="EF60" s="495"/>
      <c r="EG60" s="495"/>
      <c r="EH60" s="495"/>
      <c r="EI60" s="495"/>
      <c r="EJ60" s="495"/>
      <c r="EK60" s="495"/>
      <c r="EL60" s="495"/>
      <c r="EM60" s="495"/>
      <c r="EN60" s="495"/>
      <c r="EO60" s="495"/>
      <c r="EP60" s="495"/>
      <c r="EQ60" s="495"/>
      <c r="ER60" s="495"/>
      <c r="ES60" s="495"/>
      <c r="ET60" s="495"/>
      <c r="EU60" s="495"/>
      <c r="EV60" s="495"/>
      <c r="EW60" s="495"/>
      <c r="EX60" s="495"/>
      <c r="EY60" s="495"/>
      <c r="EZ60" s="495"/>
      <c r="FA60" s="495"/>
      <c r="FB60" s="495"/>
      <c r="FC60" s="495"/>
      <c r="FD60" s="495"/>
      <c r="FE60" s="495"/>
      <c r="FF60" s="495"/>
      <c r="FG60" s="495"/>
      <c r="FH60" s="495"/>
      <c r="FI60" s="495"/>
      <c r="FJ60" s="495"/>
      <c r="FK60" s="495"/>
      <c r="FL60" s="495"/>
      <c r="FM60" s="495"/>
      <c r="FN60" s="495"/>
      <c r="FO60" s="495"/>
      <c r="FP60" s="495"/>
      <c r="FQ60" s="495"/>
      <c r="FR60" s="495"/>
      <c r="FS60" s="495"/>
      <c r="FT60" s="495"/>
      <c r="FU60" s="495"/>
      <c r="FV60" s="495"/>
      <c r="FW60" s="495"/>
      <c r="FX60" s="495"/>
      <c r="FY60" s="495"/>
      <c r="FZ60" s="495"/>
      <c r="GA60" s="495"/>
      <c r="GB60" s="495"/>
      <c r="GC60" s="495"/>
      <c r="GD60" s="495"/>
      <c r="GE60" s="495"/>
      <c r="GF60" s="495"/>
      <c r="GG60" s="495"/>
      <c r="GH60" s="495"/>
      <c r="GI60" s="495"/>
      <c r="GJ60" s="495"/>
      <c r="GK60" s="495"/>
      <c r="GL60" s="495"/>
      <c r="GM60" s="495"/>
      <c r="GN60" s="495"/>
      <c r="GO60" s="495"/>
      <c r="GP60" s="495"/>
      <c r="GQ60" s="495"/>
      <c r="GR60" s="495"/>
      <c r="GS60" s="495"/>
      <c r="GT60" s="495"/>
      <c r="GU60" s="495"/>
      <c r="GV60" s="495"/>
      <c r="GW60" s="495"/>
      <c r="GX60" s="495"/>
      <c r="GY60" s="495"/>
      <c r="GZ60" s="495"/>
      <c r="HA60" s="495"/>
      <c r="HB60" s="495"/>
      <c r="HC60" s="495"/>
      <c r="HD60" s="495"/>
      <c r="HE60" s="495"/>
      <c r="HF60" s="495"/>
      <c r="HG60" s="495"/>
      <c r="HH60" s="495"/>
      <c r="HI60" s="495"/>
      <c r="HJ60" s="495"/>
      <c r="HK60" s="495"/>
      <c r="HL60" s="495"/>
      <c r="HM60" s="495"/>
      <c r="HN60" s="495"/>
      <c r="HO60" s="495"/>
      <c r="HP60" s="495"/>
      <c r="HQ60" s="495"/>
      <c r="HR60" s="495"/>
      <c r="HS60" s="495"/>
      <c r="HT60" s="495"/>
      <c r="HU60" s="495"/>
      <c r="HV60" s="495"/>
      <c r="HW60" s="495"/>
      <c r="HX60" s="495"/>
      <c r="HY60" s="495"/>
      <c r="HZ60" s="495"/>
      <c r="IA60" s="495"/>
      <c r="IB60" s="495"/>
      <c r="IC60" s="495"/>
      <c r="ID60" s="495"/>
      <c r="IE60" s="495"/>
      <c r="IF60" s="495"/>
      <c r="IG60" s="495"/>
      <c r="IH60" s="495"/>
      <c r="II60" s="495"/>
      <c r="IJ60" s="495"/>
      <c r="IK60" s="495"/>
      <c r="IL60" s="495"/>
      <c r="IM60" s="495"/>
      <c r="IN60" s="495"/>
      <c r="IO60" s="495"/>
      <c r="IP60" s="495"/>
      <c r="IQ60" s="495"/>
      <c r="IR60" s="495"/>
      <c r="IS60" s="495"/>
      <c r="IT60" s="495"/>
      <c r="IU60" s="495"/>
      <c r="IV60" s="495"/>
      <c r="IW60" s="495"/>
    </row>
    <row r="61" s="524" customFormat="1" ht="24" customHeight="1" spans="1:257">
      <c r="A61" s="289" t="s">
        <v>122</v>
      </c>
      <c r="B61" s="290">
        <v>405007</v>
      </c>
      <c r="C61" s="295" t="s">
        <v>157</v>
      </c>
      <c r="D61" s="634">
        <f t="shared" si="14"/>
        <v>1290093</v>
      </c>
      <c r="E61" s="635">
        <f t="shared" si="11"/>
        <v>0</v>
      </c>
      <c r="F61" s="635"/>
      <c r="G61" s="635"/>
      <c r="H61" s="635"/>
      <c r="I61" s="635"/>
      <c r="J61" s="635"/>
      <c r="K61" s="647">
        <f t="shared" si="12"/>
        <v>1290093</v>
      </c>
      <c r="L61" s="647">
        <v>860062</v>
      </c>
      <c r="M61" s="647">
        <v>430031</v>
      </c>
      <c r="N61" s="635"/>
      <c r="O61" s="635"/>
      <c r="P61" s="635"/>
      <c r="Q61" s="635"/>
      <c r="R61" s="659"/>
      <c r="S61" s="634"/>
      <c r="T61" s="660">
        <f t="shared" si="13"/>
        <v>0</v>
      </c>
      <c r="U61" s="660"/>
      <c r="V61" s="660"/>
      <c r="W61" s="660"/>
      <c r="X61" s="660"/>
      <c r="Y61" s="634"/>
      <c r="Z61" s="671"/>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5"/>
      <c r="CE61" s="495"/>
      <c r="CF61" s="495"/>
      <c r="CG61" s="495"/>
      <c r="CH61" s="495"/>
      <c r="CI61" s="495"/>
      <c r="CJ61" s="495"/>
      <c r="CK61" s="495"/>
      <c r="CL61" s="495"/>
      <c r="CM61" s="495"/>
      <c r="CN61" s="495"/>
      <c r="CO61" s="495"/>
      <c r="CP61" s="495"/>
      <c r="CQ61" s="495"/>
      <c r="CR61" s="495"/>
      <c r="CS61" s="495"/>
      <c r="CT61" s="495"/>
      <c r="CU61" s="495"/>
      <c r="CV61" s="495"/>
      <c r="CW61" s="495"/>
      <c r="CX61" s="495"/>
      <c r="CY61" s="495"/>
      <c r="CZ61" s="495"/>
      <c r="DA61" s="495"/>
      <c r="DB61" s="495"/>
      <c r="DC61" s="495"/>
      <c r="DD61" s="495"/>
      <c r="DE61" s="495"/>
      <c r="DF61" s="495"/>
      <c r="DG61" s="495"/>
      <c r="DH61" s="495"/>
      <c r="DI61" s="495"/>
      <c r="DJ61" s="495"/>
      <c r="DK61" s="495"/>
      <c r="DL61" s="495"/>
      <c r="DM61" s="495"/>
      <c r="DN61" s="495"/>
      <c r="DO61" s="495"/>
      <c r="DP61" s="495"/>
      <c r="DQ61" s="495"/>
      <c r="DR61" s="495"/>
      <c r="DS61" s="495"/>
      <c r="DT61" s="495"/>
      <c r="DU61" s="495"/>
      <c r="DV61" s="495"/>
      <c r="DW61" s="495"/>
      <c r="DX61" s="495"/>
      <c r="DY61" s="495"/>
      <c r="DZ61" s="495"/>
      <c r="EA61" s="495"/>
      <c r="EB61" s="495"/>
      <c r="EC61" s="495"/>
      <c r="ED61" s="495"/>
      <c r="EE61" s="495"/>
      <c r="EF61" s="495"/>
      <c r="EG61" s="495"/>
      <c r="EH61" s="495"/>
      <c r="EI61" s="495"/>
      <c r="EJ61" s="495"/>
      <c r="EK61" s="495"/>
      <c r="EL61" s="495"/>
      <c r="EM61" s="495"/>
      <c r="EN61" s="495"/>
      <c r="EO61" s="495"/>
      <c r="EP61" s="495"/>
      <c r="EQ61" s="495"/>
      <c r="ER61" s="495"/>
      <c r="ES61" s="495"/>
      <c r="ET61" s="495"/>
      <c r="EU61" s="495"/>
      <c r="EV61" s="495"/>
      <c r="EW61" s="495"/>
      <c r="EX61" s="495"/>
      <c r="EY61" s="495"/>
      <c r="EZ61" s="495"/>
      <c r="FA61" s="495"/>
      <c r="FB61" s="495"/>
      <c r="FC61" s="495"/>
      <c r="FD61" s="495"/>
      <c r="FE61" s="495"/>
      <c r="FF61" s="495"/>
      <c r="FG61" s="495"/>
      <c r="FH61" s="495"/>
      <c r="FI61" s="495"/>
      <c r="FJ61" s="495"/>
      <c r="FK61" s="495"/>
      <c r="FL61" s="495"/>
      <c r="FM61" s="495"/>
      <c r="FN61" s="495"/>
      <c r="FO61" s="495"/>
      <c r="FP61" s="495"/>
      <c r="FQ61" s="495"/>
      <c r="FR61" s="495"/>
      <c r="FS61" s="495"/>
      <c r="FT61" s="495"/>
      <c r="FU61" s="495"/>
      <c r="FV61" s="495"/>
      <c r="FW61" s="495"/>
      <c r="FX61" s="495"/>
      <c r="FY61" s="495"/>
      <c r="FZ61" s="495"/>
      <c r="GA61" s="495"/>
      <c r="GB61" s="495"/>
      <c r="GC61" s="495"/>
      <c r="GD61" s="495"/>
      <c r="GE61" s="495"/>
      <c r="GF61" s="495"/>
      <c r="GG61" s="495"/>
      <c r="GH61" s="495"/>
      <c r="GI61" s="495"/>
      <c r="GJ61" s="495"/>
      <c r="GK61" s="495"/>
      <c r="GL61" s="495"/>
      <c r="GM61" s="495"/>
      <c r="GN61" s="495"/>
      <c r="GO61" s="495"/>
      <c r="GP61" s="495"/>
      <c r="GQ61" s="495"/>
      <c r="GR61" s="495"/>
      <c r="GS61" s="495"/>
      <c r="GT61" s="495"/>
      <c r="GU61" s="495"/>
      <c r="GV61" s="495"/>
      <c r="GW61" s="495"/>
      <c r="GX61" s="495"/>
      <c r="GY61" s="495"/>
      <c r="GZ61" s="495"/>
      <c r="HA61" s="495"/>
      <c r="HB61" s="495"/>
      <c r="HC61" s="495"/>
      <c r="HD61" s="495"/>
      <c r="HE61" s="495"/>
      <c r="HF61" s="495"/>
      <c r="HG61" s="495"/>
      <c r="HH61" s="495"/>
      <c r="HI61" s="495"/>
      <c r="HJ61" s="495"/>
      <c r="HK61" s="495"/>
      <c r="HL61" s="495"/>
      <c r="HM61" s="495"/>
      <c r="HN61" s="495"/>
      <c r="HO61" s="495"/>
      <c r="HP61" s="495"/>
      <c r="HQ61" s="495"/>
      <c r="HR61" s="495"/>
      <c r="HS61" s="495"/>
      <c r="HT61" s="495"/>
      <c r="HU61" s="495"/>
      <c r="HV61" s="495"/>
      <c r="HW61" s="495"/>
      <c r="HX61" s="495"/>
      <c r="HY61" s="495"/>
      <c r="HZ61" s="495"/>
      <c r="IA61" s="495"/>
      <c r="IB61" s="495"/>
      <c r="IC61" s="495"/>
      <c r="ID61" s="495"/>
      <c r="IE61" s="495"/>
      <c r="IF61" s="495"/>
      <c r="IG61" s="495"/>
      <c r="IH61" s="495"/>
      <c r="II61" s="495"/>
      <c r="IJ61" s="495"/>
      <c r="IK61" s="495"/>
      <c r="IL61" s="495"/>
      <c r="IM61" s="495"/>
      <c r="IN61" s="495"/>
      <c r="IO61" s="495"/>
      <c r="IP61" s="495"/>
      <c r="IQ61" s="495"/>
      <c r="IR61" s="495"/>
      <c r="IS61" s="495"/>
      <c r="IT61" s="495"/>
      <c r="IU61" s="495"/>
      <c r="IV61" s="495"/>
      <c r="IW61" s="495"/>
    </row>
    <row r="62" s="524" customFormat="1" ht="24" customHeight="1" spans="1:257">
      <c r="A62" s="296" t="s">
        <v>124</v>
      </c>
      <c r="B62" s="290">
        <v>405007</v>
      </c>
      <c r="C62" s="295" t="s">
        <v>125</v>
      </c>
      <c r="D62" s="634">
        <f t="shared" si="14"/>
        <v>860062</v>
      </c>
      <c r="E62" s="635">
        <f t="shared" si="11"/>
        <v>0</v>
      </c>
      <c r="F62" s="635"/>
      <c r="G62" s="635"/>
      <c r="H62" s="635"/>
      <c r="I62" s="635"/>
      <c r="J62" s="635"/>
      <c r="K62" s="647">
        <f t="shared" si="12"/>
        <v>860062</v>
      </c>
      <c r="L62" s="647">
        <v>860062</v>
      </c>
      <c r="M62" s="647"/>
      <c r="N62" s="635"/>
      <c r="O62" s="635"/>
      <c r="P62" s="635"/>
      <c r="Q62" s="635"/>
      <c r="R62" s="659"/>
      <c r="S62" s="634"/>
      <c r="T62" s="660">
        <f t="shared" si="13"/>
        <v>0</v>
      </c>
      <c r="U62" s="660"/>
      <c r="V62" s="660"/>
      <c r="W62" s="660"/>
      <c r="X62" s="660"/>
      <c r="Y62" s="634"/>
      <c r="Z62" s="671"/>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c r="BM62" s="495"/>
      <c r="BN62" s="495"/>
      <c r="BO62" s="495"/>
      <c r="BP62" s="495"/>
      <c r="BQ62" s="495"/>
      <c r="BR62" s="495"/>
      <c r="BS62" s="495"/>
      <c r="BT62" s="495"/>
      <c r="BU62" s="495"/>
      <c r="BV62" s="495"/>
      <c r="BW62" s="495"/>
      <c r="BX62" s="495"/>
      <c r="BY62" s="495"/>
      <c r="BZ62" s="495"/>
      <c r="CA62" s="495"/>
      <c r="CB62" s="495"/>
      <c r="CC62" s="495"/>
      <c r="CD62" s="495"/>
      <c r="CE62" s="495"/>
      <c r="CF62" s="495"/>
      <c r="CG62" s="495"/>
      <c r="CH62" s="495"/>
      <c r="CI62" s="495"/>
      <c r="CJ62" s="495"/>
      <c r="CK62" s="495"/>
      <c r="CL62" s="495"/>
      <c r="CM62" s="495"/>
      <c r="CN62" s="495"/>
      <c r="CO62" s="495"/>
      <c r="CP62" s="495"/>
      <c r="CQ62" s="495"/>
      <c r="CR62" s="495"/>
      <c r="CS62" s="495"/>
      <c r="CT62" s="495"/>
      <c r="CU62" s="495"/>
      <c r="CV62" s="495"/>
      <c r="CW62" s="495"/>
      <c r="CX62" s="495"/>
      <c r="CY62" s="495"/>
      <c r="CZ62" s="495"/>
      <c r="DA62" s="495"/>
      <c r="DB62" s="495"/>
      <c r="DC62" s="495"/>
      <c r="DD62" s="495"/>
      <c r="DE62" s="495"/>
      <c r="DF62" s="495"/>
      <c r="DG62" s="495"/>
      <c r="DH62" s="495"/>
      <c r="DI62" s="495"/>
      <c r="DJ62" s="495"/>
      <c r="DK62" s="495"/>
      <c r="DL62" s="495"/>
      <c r="DM62" s="495"/>
      <c r="DN62" s="495"/>
      <c r="DO62" s="495"/>
      <c r="DP62" s="495"/>
      <c r="DQ62" s="495"/>
      <c r="DR62" s="495"/>
      <c r="DS62" s="495"/>
      <c r="DT62" s="495"/>
      <c r="DU62" s="495"/>
      <c r="DV62" s="495"/>
      <c r="DW62" s="495"/>
      <c r="DX62" s="495"/>
      <c r="DY62" s="495"/>
      <c r="DZ62" s="495"/>
      <c r="EA62" s="495"/>
      <c r="EB62" s="495"/>
      <c r="EC62" s="495"/>
      <c r="ED62" s="495"/>
      <c r="EE62" s="495"/>
      <c r="EF62" s="495"/>
      <c r="EG62" s="495"/>
      <c r="EH62" s="495"/>
      <c r="EI62" s="495"/>
      <c r="EJ62" s="495"/>
      <c r="EK62" s="495"/>
      <c r="EL62" s="495"/>
      <c r="EM62" s="495"/>
      <c r="EN62" s="495"/>
      <c r="EO62" s="495"/>
      <c r="EP62" s="495"/>
      <c r="EQ62" s="495"/>
      <c r="ER62" s="495"/>
      <c r="ES62" s="495"/>
      <c r="ET62" s="495"/>
      <c r="EU62" s="495"/>
      <c r="EV62" s="495"/>
      <c r="EW62" s="495"/>
      <c r="EX62" s="495"/>
      <c r="EY62" s="495"/>
      <c r="EZ62" s="495"/>
      <c r="FA62" s="495"/>
      <c r="FB62" s="495"/>
      <c r="FC62" s="495"/>
      <c r="FD62" s="495"/>
      <c r="FE62" s="495"/>
      <c r="FF62" s="495"/>
      <c r="FG62" s="495"/>
      <c r="FH62" s="495"/>
      <c r="FI62" s="495"/>
      <c r="FJ62" s="495"/>
      <c r="FK62" s="495"/>
      <c r="FL62" s="495"/>
      <c r="FM62" s="495"/>
      <c r="FN62" s="495"/>
      <c r="FO62" s="495"/>
      <c r="FP62" s="495"/>
      <c r="FQ62" s="495"/>
      <c r="FR62" s="495"/>
      <c r="FS62" s="495"/>
      <c r="FT62" s="495"/>
      <c r="FU62" s="495"/>
      <c r="FV62" s="495"/>
      <c r="FW62" s="495"/>
      <c r="FX62" s="495"/>
      <c r="FY62" s="495"/>
      <c r="FZ62" s="495"/>
      <c r="GA62" s="495"/>
      <c r="GB62" s="495"/>
      <c r="GC62" s="495"/>
      <c r="GD62" s="495"/>
      <c r="GE62" s="495"/>
      <c r="GF62" s="495"/>
      <c r="GG62" s="495"/>
      <c r="GH62" s="495"/>
      <c r="GI62" s="495"/>
      <c r="GJ62" s="495"/>
      <c r="GK62" s="495"/>
      <c r="GL62" s="495"/>
      <c r="GM62" s="495"/>
      <c r="GN62" s="495"/>
      <c r="GO62" s="495"/>
      <c r="GP62" s="495"/>
      <c r="GQ62" s="495"/>
      <c r="GR62" s="495"/>
      <c r="GS62" s="495"/>
      <c r="GT62" s="495"/>
      <c r="GU62" s="495"/>
      <c r="GV62" s="495"/>
      <c r="GW62" s="495"/>
      <c r="GX62" s="495"/>
      <c r="GY62" s="495"/>
      <c r="GZ62" s="495"/>
      <c r="HA62" s="495"/>
      <c r="HB62" s="495"/>
      <c r="HC62" s="495"/>
      <c r="HD62" s="495"/>
      <c r="HE62" s="495"/>
      <c r="HF62" s="495"/>
      <c r="HG62" s="495"/>
      <c r="HH62" s="495"/>
      <c r="HI62" s="495"/>
      <c r="HJ62" s="495"/>
      <c r="HK62" s="495"/>
      <c r="HL62" s="495"/>
      <c r="HM62" s="495"/>
      <c r="HN62" s="495"/>
      <c r="HO62" s="495"/>
      <c r="HP62" s="495"/>
      <c r="HQ62" s="495"/>
      <c r="HR62" s="495"/>
      <c r="HS62" s="495"/>
      <c r="HT62" s="495"/>
      <c r="HU62" s="495"/>
      <c r="HV62" s="495"/>
      <c r="HW62" s="495"/>
      <c r="HX62" s="495"/>
      <c r="HY62" s="495"/>
      <c r="HZ62" s="495"/>
      <c r="IA62" s="495"/>
      <c r="IB62" s="495"/>
      <c r="IC62" s="495"/>
      <c r="ID62" s="495"/>
      <c r="IE62" s="495"/>
      <c r="IF62" s="495"/>
      <c r="IG62" s="495"/>
      <c r="IH62" s="495"/>
      <c r="II62" s="495"/>
      <c r="IJ62" s="495"/>
      <c r="IK62" s="495"/>
      <c r="IL62" s="495"/>
      <c r="IM62" s="495"/>
      <c r="IN62" s="495"/>
      <c r="IO62" s="495"/>
      <c r="IP62" s="495"/>
      <c r="IQ62" s="495"/>
      <c r="IR62" s="495"/>
      <c r="IS62" s="495"/>
      <c r="IT62" s="495"/>
      <c r="IU62" s="495"/>
      <c r="IV62" s="495"/>
      <c r="IW62" s="495"/>
    </row>
    <row r="63" s="524" customFormat="1" ht="24" customHeight="1" spans="1:257">
      <c r="A63" s="296" t="s">
        <v>126</v>
      </c>
      <c r="B63" s="290">
        <v>405007</v>
      </c>
      <c r="C63" s="295" t="s">
        <v>127</v>
      </c>
      <c r="D63" s="634">
        <f t="shared" si="14"/>
        <v>430031</v>
      </c>
      <c r="E63" s="635">
        <f t="shared" si="11"/>
        <v>0</v>
      </c>
      <c r="F63" s="635"/>
      <c r="G63" s="635"/>
      <c r="H63" s="635"/>
      <c r="I63" s="635"/>
      <c r="J63" s="635"/>
      <c r="K63" s="647">
        <f t="shared" si="12"/>
        <v>430031</v>
      </c>
      <c r="L63" s="647"/>
      <c r="M63" s="647">
        <v>430031</v>
      </c>
      <c r="N63" s="635"/>
      <c r="O63" s="635"/>
      <c r="P63" s="635"/>
      <c r="Q63" s="635"/>
      <c r="R63" s="659"/>
      <c r="S63" s="634"/>
      <c r="T63" s="660">
        <f t="shared" si="13"/>
        <v>0</v>
      </c>
      <c r="U63" s="660"/>
      <c r="V63" s="660"/>
      <c r="W63" s="660"/>
      <c r="X63" s="660"/>
      <c r="Y63" s="634"/>
      <c r="Z63" s="671"/>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495"/>
      <c r="BV63" s="495"/>
      <c r="BW63" s="495"/>
      <c r="BX63" s="495"/>
      <c r="BY63" s="495"/>
      <c r="BZ63" s="495"/>
      <c r="CA63" s="495"/>
      <c r="CB63" s="495"/>
      <c r="CC63" s="495"/>
      <c r="CD63" s="495"/>
      <c r="CE63" s="495"/>
      <c r="CF63" s="495"/>
      <c r="CG63" s="495"/>
      <c r="CH63" s="495"/>
      <c r="CI63" s="495"/>
      <c r="CJ63" s="495"/>
      <c r="CK63" s="495"/>
      <c r="CL63" s="495"/>
      <c r="CM63" s="495"/>
      <c r="CN63" s="495"/>
      <c r="CO63" s="495"/>
      <c r="CP63" s="495"/>
      <c r="CQ63" s="495"/>
      <c r="CR63" s="495"/>
      <c r="CS63" s="495"/>
      <c r="CT63" s="495"/>
      <c r="CU63" s="495"/>
      <c r="CV63" s="495"/>
      <c r="CW63" s="495"/>
      <c r="CX63" s="495"/>
      <c r="CY63" s="495"/>
      <c r="CZ63" s="495"/>
      <c r="DA63" s="495"/>
      <c r="DB63" s="495"/>
      <c r="DC63" s="495"/>
      <c r="DD63" s="495"/>
      <c r="DE63" s="495"/>
      <c r="DF63" s="495"/>
      <c r="DG63" s="495"/>
      <c r="DH63" s="495"/>
      <c r="DI63" s="495"/>
      <c r="DJ63" s="495"/>
      <c r="DK63" s="495"/>
      <c r="DL63" s="495"/>
      <c r="DM63" s="495"/>
      <c r="DN63" s="495"/>
      <c r="DO63" s="495"/>
      <c r="DP63" s="495"/>
      <c r="DQ63" s="495"/>
      <c r="DR63" s="495"/>
      <c r="DS63" s="495"/>
      <c r="DT63" s="495"/>
      <c r="DU63" s="495"/>
      <c r="DV63" s="495"/>
      <c r="DW63" s="495"/>
      <c r="DX63" s="495"/>
      <c r="DY63" s="495"/>
      <c r="DZ63" s="495"/>
      <c r="EA63" s="495"/>
      <c r="EB63" s="495"/>
      <c r="EC63" s="495"/>
      <c r="ED63" s="495"/>
      <c r="EE63" s="495"/>
      <c r="EF63" s="495"/>
      <c r="EG63" s="495"/>
      <c r="EH63" s="495"/>
      <c r="EI63" s="495"/>
      <c r="EJ63" s="495"/>
      <c r="EK63" s="495"/>
      <c r="EL63" s="495"/>
      <c r="EM63" s="495"/>
      <c r="EN63" s="495"/>
      <c r="EO63" s="495"/>
      <c r="EP63" s="495"/>
      <c r="EQ63" s="495"/>
      <c r="ER63" s="495"/>
      <c r="ES63" s="495"/>
      <c r="ET63" s="495"/>
      <c r="EU63" s="495"/>
      <c r="EV63" s="495"/>
      <c r="EW63" s="495"/>
      <c r="EX63" s="495"/>
      <c r="EY63" s="495"/>
      <c r="EZ63" s="495"/>
      <c r="FA63" s="495"/>
      <c r="FB63" s="495"/>
      <c r="FC63" s="495"/>
      <c r="FD63" s="495"/>
      <c r="FE63" s="495"/>
      <c r="FF63" s="495"/>
      <c r="FG63" s="495"/>
      <c r="FH63" s="495"/>
      <c r="FI63" s="495"/>
      <c r="FJ63" s="495"/>
      <c r="FK63" s="495"/>
      <c r="FL63" s="495"/>
      <c r="FM63" s="495"/>
      <c r="FN63" s="495"/>
      <c r="FO63" s="495"/>
      <c r="FP63" s="495"/>
      <c r="FQ63" s="495"/>
      <c r="FR63" s="495"/>
      <c r="FS63" s="495"/>
      <c r="FT63" s="495"/>
      <c r="FU63" s="495"/>
      <c r="FV63" s="495"/>
      <c r="FW63" s="495"/>
      <c r="FX63" s="495"/>
      <c r="FY63" s="495"/>
      <c r="FZ63" s="495"/>
      <c r="GA63" s="495"/>
      <c r="GB63" s="495"/>
      <c r="GC63" s="495"/>
      <c r="GD63" s="495"/>
      <c r="GE63" s="495"/>
      <c r="GF63" s="495"/>
      <c r="GG63" s="495"/>
      <c r="GH63" s="495"/>
      <c r="GI63" s="495"/>
      <c r="GJ63" s="495"/>
      <c r="GK63" s="495"/>
      <c r="GL63" s="495"/>
      <c r="GM63" s="495"/>
      <c r="GN63" s="495"/>
      <c r="GO63" s="495"/>
      <c r="GP63" s="495"/>
      <c r="GQ63" s="495"/>
      <c r="GR63" s="495"/>
      <c r="GS63" s="495"/>
      <c r="GT63" s="495"/>
      <c r="GU63" s="495"/>
      <c r="GV63" s="495"/>
      <c r="GW63" s="495"/>
      <c r="GX63" s="495"/>
      <c r="GY63" s="495"/>
      <c r="GZ63" s="495"/>
      <c r="HA63" s="495"/>
      <c r="HB63" s="495"/>
      <c r="HC63" s="495"/>
      <c r="HD63" s="495"/>
      <c r="HE63" s="495"/>
      <c r="HF63" s="495"/>
      <c r="HG63" s="495"/>
      <c r="HH63" s="495"/>
      <c r="HI63" s="495"/>
      <c r="HJ63" s="495"/>
      <c r="HK63" s="495"/>
      <c r="HL63" s="495"/>
      <c r="HM63" s="495"/>
      <c r="HN63" s="495"/>
      <c r="HO63" s="495"/>
      <c r="HP63" s="495"/>
      <c r="HQ63" s="495"/>
      <c r="HR63" s="495"/>
      <c r="HS63" s="495"/>
      <c r="HT63" s="495"/>
      <c r="HU63" s="495"/>
      <c r="HV63" s="495"/>
      <c r="HW63" s="495"/>
      <c r="HX63" s="495"/>
      <c r="HY63" s="495"/>
      <c r="HZ63" s="495"/>
      <c r="IA63" s="495"/>
      <c r="IB63" s="495"/>
      <c r="IC63" s="495"/>
      <c r="ID63" s="495"/>
      <c r="IE63" s="495"/>
      <c r="IF63" s="495"/>
      <c r="IG63" s="495"/>
      <c r="IH63" s="495"/>
      <c r="II63" s="495"/>
      <c r="IJ63" s="495"/>
      <c r="IK63" s="495"/>
      <c r="IL63" s="495"/>
      <c r="IM63" s="495"/>
      <c r="IN63" s="495"/>
      <c r="IO63" s="495"/>
      <c r="IP63" s="495"/>
      <c r="IQ63" s="495"/>
      <c r="IR63" s="495"/>
      <c r="IS63" s="495"/>
      <c r="IT63" s="495"/>
      <c r="IU63" s="495"/>
      <c r="IV63" s="495"/>
      <c r="IW63" s="495"/>
    </row>
    <row r="64" s="524" customFormat="1" ht="24" customHeight="1" spans="1:257">
      <c r="A64" s="289" t="s">
        <v>128</v>
      </c>
      <c r="B64" s="290">
        <v>405007</v>
      </c>
      <c r="C64" s="295" t="s">
        <v>158</v>
      </c>
      <c r="D64" s="634">
        <f t="shared" si="14"/>
        <v>53754</v>
      </c>
      <c r="E64" s="635">
        <f t="shared" si="11"/>
        <v>0</v>
      </c>
      <c r="F64" s="635"/>
      <c r="G64" s="635"/>
      <c r="H64" s="635"/>
      <c r="I64" s="635"/>
      <c r="J64" s="635"/>
      <c r="K64" s="647">
        <f t="shared" si="12"/>
        <v>53754</v>
      </c>
      <c r="L64" s="647"/>
      <c r="M64" s="647"/>
      <c r="N64" s="635"/>
      <c r="O64" s="635"/>
      <c r="P64" s="635">
        <v>53754</v>
      </c>
      <c r="Q64" s="635"/>
      <c r="R64" s="659"/>
      <c r="S64" s="634"/>
      <c r="T64" s="660">
        <f t="shared" si="13"/>
        <v>0</v>
      </c>
      <c r="U64" s="660"/>
      <c r="V64" s="660"/>
      <c r="W64" s="660"/>
      <c r="X64" s="660"/>
      <c r="Y64" s="634"/>
      <c r="Z64" s="671"/>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c r="BM64" s="495"/>
      <c r="BN64" s="495"/>
      <c r="BO64" s="495"/>
      <c r="BP64" s="495"/>
      <c r="BQ64" s="495"/>
      <c r="BR64" s="495"/>
      <c r="BS64" s="495"/>
      <c r="BT64" s="495"/>
      <c r="BU64" s="495"/>
      <c r="BV64" s="495"/>
      <c r="BW64" s="495"/>
      <c r="BX64" s="495"/>
      <c r="BY64" s="495"/>
      <c r="BZ64" s="495"/>
      <c r="CA64" s="495"/>
      <c r="CB64" s="495"/>
      <c r="CC64" s="495"/>
      <c r="CD64" s="495"/>
      <c r="CE64" s="495"/>
      <c r="CF64" s="495"/>
      <c r="CG64" s="495"/>
      <c r="CH64" s="495"/>
      <c r="CI64" s="495"/>
      <c r="CJ64" s="495"/>
      <c r="CK64" s="495"/>
      <c r="CL64" s="495"/>
      <c r="CM64" s="495"/>
      <c r="CN64" s="495"/>
      <c r="CO64" s="495"/>
      <c r="CP64" s="495"/>
      <c r="CQ64" s="495"/>
      <c r="CR64" s="495"/>
      <c r="CS64" s="495"/>
      <c r="CT64" s="495"/>
      <c r="CU64" s="495"/>
      <c r="CV64" s="495"/>
      <c r="CW64" s="495"/>
      <c r="CX64" s="495"/>
      <c r="CY64" s="495"/>
      <c r="CZ64" s="495"/>
      <c r="DA64" s="495"/>
      <c r="DB64" s="495"/>
      <c r="DC64" s="495"/>
      <c r="DD64" s="495"/>
      <c r="DE64" s="495"/>
      <c r="DF64" s="495"/>
      <c r="DG64" s="495"/>
      <c r="DH64" s="495"/>
      <c r="DI64" s="495"/>
      <c r="DJ64" s="495"/>
      <c r="DK64" s="495"/>
      <c r="DL64" s="495"/>
      <c r="DM64" s="495"/>
      <c r="DN64" s="495"/>
      <c r="DO64" s="495"/>
      <c r="DP64" s="495"/>
      <c r="DQ64" s="495"/>
      <c r="DR64" s="495"/>
      <c r="DS64" s="495"/>
      <c r="DT64" s="495"/>
      <c r="DU64" s="495"/>
      <c r="DV64" s="495"/>
      <c r="DW64" s="495"/>
      <c r="DX64" s="495"/>
      <c r="DY64" s="495"/>
      <c r="DZ64" s="495"/>
      <c r="EA64" s="495"/>
      <c r="EB64" s="495"/>
      <c r="EC64" s="495"/>
      <c r="ED64" s="495"/>
      <c r="EE64" s="495"/>
      <c r="EF64" s="495"/>
      <c r="EG64" s="495"/>
      <c r="EH64" s="495"/>
      <c r="EI64" s="495"/>
      <c r="EJ64" s="495"/>
      <c r="EK64" s="495"/>
      <c r="EL64" s="495"/>
      <c r="EM64" s="495"/>
      <c r="EN64" s="495"/>
      <c r="EO64" s="495"/>
      <c r="EP64" s="495"/>
      <c r="EQ64" s="495"/>
      <c r="ER64" s="495"/>
      <c r="ES64" s="495"/>
      <c r="ET64" s="495"/>
      <c r="EU64" s="495"/>
      <c r="EV64" s="495"/>
      <c r="EW64" s="495"/>
      <c r="EX64" s="495"/>
      <c r="EY64" s="495"/>
      <c r="EZ64" s="495"/>
      <c r="FA64" s="495"/>
      <c r="FB64" s="495"/>
      <c r="FC64" s="495"/>
      <c r="FD64" s="495"/>
      <c r="FE64" s="495"/>
      <c r="FF64" s="495"/>
      <c r="FG64" s="495"/>
      <c r="FH64" s="495"/>
      <c r="FI64" s="495"/>
      <c r="FJ64" s="495"/>
      <c r="FK64" s="495"/>
      <c r="FL64" s="495"/>
      <c r="FM64" s="495"/>
      <c r="FN64" s="495"/>
      <c r="FO64" s="495"/>
      <c r="FP64" s="495"/>
      <c r="FQ64" s="495"/>
      <c r="FR64" s="495"/>
      <c r="FS64" s="495"/>
      <c r="FT64" s="495"/>
      <c r="FU64" s="495"/>
      <c r="FV64" s="495"/>
      <c r="FW64" s="495"/>
      <c r="FX64" s="495"/>
      <c r="FY64" s="495"/>
      <c r="FZ64" s="495"/>
      <c r="GA64" s="495"/>
      <c r="GB64" s="495"/>
      <c r="GC64" s="495"/>
      <c r="GD64" s="495"/>
      <c r="GE64" s="495"/>
      <c r="GF64" s="495"/>
      <c r="GG64" s="495"/>
      <c r="GH64" s="495"/>
      <c r="GI64" s="495"/>
      <c r="GJ64" s="495"/>
      <c r="GK64" s="495"/>
      <c r="GL64" s="495"/>
      <c r="GM64" s="495"/>
      <c r="GN64" s="495"/>
      <c r="GO64" s="495"/>
      <c r="GP64" s="495"/>
      <c r="GQ64" s="495"/>
      <c r="GR64" s="495"/>
      <c r="GS64" s="495"/>
      <c r="GT64" s="495"/>
      <c r="GU64" s="495"/>
      <c r="GV64" s="495"/>
      <c r="GW64" s="495"/>
      <c r="GX64" s="495"/>
      <c r="GY64" s="495"/>
      <c r="GZ64" s="495"/>
      <c r="HA64" s="495"/>
      <c r="HB64" s="495"/>
      <c r="HC64" s="495"/>
      <c r="HD64" s="495"/>
      <c r="HE64" s="495"/>
      <c r="HF64" s="495"/>
      <c r="HG64" s="495"/>
      <c r="HH64" s="495"/>
      <c r="HI64" s="495"/>
      <c r="HJ64" s="495"/>
      <c r="HK64" s="495"/>
      <c r="HL64" s="495"/>
      <c r="HM64" s="495"/>
      <c r="HN64" s="495"/>
      <c r="HO64" s="495"/>
      <c r="HP64" s="495"/>
      <c r="HQ64" s="495"/>
      <c r="HR64" s="495"/>
      <c r="HS64" s="495"/>
      <c r="HT64" s="495"/>
      <c r="HU64" s="495"/>
      <c r="HV64" s="495"/>
      <c r="HW64" s="495"/>
      <c r="HX64" s="495"/>
      <c r="HY64" s="495"/>
      <c r="HZ64" s="495"/>
      <c r="IA64" s="495"/>
      <c r="IB64" s="495"/>
      <c r="IC64" s="495"/>
      <c r="ID64" s="495"/>
      <c r="IE64" s="495"/>
      <c r="IF64" s="495"/>
      <c r="IG64" s="495"/>
      <c r="IH64" s="495"/>
      <c r="II64" s="495"/>
      <c r="IJ64" s="495"/>
      <c r="IK64" s="495"/>
      <c r="IL64" s="495"/>
      <c r="IM64" s="495"/>
      <c r="IN64" s="495"/>
      <c r="IO64" s="495"/>
      <c r="IP64" s="495"/>
      <c r="IQ64" s="495"/>
      <c r="IR64" s="495"/>
      <c r="IS64" s="495"/>
      <c r="IT64" s="495"/>
      <c r="IU64" s="495"/>
      <c r="IV64" s="495"/>
      <c r="IW64" s="495"/>
    </row>
    <row r="65" s="524" customFormat="1" ht="24" customHeight="1" spans="1:257">
      <c r="A65" s="296" t="s">
        <v>130</v>
      </c>
      <c r="B65" s="290">
        <v>405007</v>
      </c>
      <c r="C65" s="295" t="s">
        <v>159</v>
      </c>
      <c r="D65" s="634">
        <f t="shared" si="14"/>
        <v>53754</v>
      </c>
      <c r="E65" s="635">
        <f t="shared" si="11"/>
        <v>0</v>
      </c>
      <c r="F65" s="635"/>
      <c r="G65" s="635"/>
      <c r="H65" s="635"/>
      <c r="I65" s="635"/>
      <c r="J65" s="635"/>
      <c r="K65" s="647">
        <f t="shared" si="12"/>
        <v>53754</v>
      </c>
      <c r="L65" s="647"/>
      <c r="M65" s="647"/>
      <c r="N65" s="635"/>
      <c r="O65" s="635"/>
      <c r="P65" s="635">
        <v>53754</v>
      </c>
      <c r="Q65" s="635"/>
      <c r="R65" s="659"/>
      <c r="S65" s="634"/>
      <c r="T65" s="660">
        <f t="shared" si="13"/>
        <v>0</v>
      </c>
      <c r="U65" s="660"/>
      <c r="V65" s="660"/>
      <c r="W65" s="660"/>
      <c r="X65" s="660"/>
      <c r="Y65" s="634"/>
      <c r="Z65" s="671"/>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495"/>
      <c r="BV65" s="495"/>
      <c r="BW65" s="495"/>
      <c r="BX65" s="495"/>
      <c r="BY65" s="495"/>
      <c r="BZ65" s="495"/>
      <c r="CA65" s="495"/>
      <c r="CB65" s="495"/>
      <c r="CC65" s="495"/>
      <c r="CD65" s="495"/>
      <c r="CE65" s="495"/>
      <c r="CF65" s="495"/>
      <c r="CG65" s="495"/>
      <c r="CH65" s="495"/>
      <c r="CI65" s="495"/>
      <c r="CJ65" s="495"/>
      <c r="CK65" s="495"/>
      <c r="CL65" s="495"/>
      <c r="CM65" s="495"/>
      <c r="CN65" s="495"/>
      <c r="CO65" s="495"/>
      <c r="CP65" s="495"/>
      <c r="CQ65" s="495"/>
      <c r="CR65" s="495"/>
      <c r="CS65" s="495"/>
      <c r="CT65" s="495"/>
      <c r="CU65" s="495"/>
      <c r="CV65" s="495"/>
      <c r="CW65" s="495"/>
      <c r="CX65" s="495"/>
      <c r="CY65" s="495"/>
      <c r="CZ65" s="495"/>
      <c r="DA65" s="495"/>
      <c r="DB65" s="495"/>
      <c r="DC65" s="495"/>
      <c r="DD65" s="495"/>
      <c r="DE65" s="495"/>
      <c r="DF65" s="495"/>
      <c r="DG65" s="495"/>
      <c r="DH65" s="495"/>
      <c r="DI65" s="495"/>
      <c r="DJ65" s="495"/>
      <c r="DK65" s="495"/>
      <c r="DL65" s="495"/>
      <c r="DM65" s="495"/>
      <c r="DN65" s="495"/>
      <c r="DO65" s="495"/>
      <c r="DP65" s="495"/>
      <c r="DQ65" s="495"/>
      <c r="DR65" s="495"/>
      <c r="DS65" s="495"/>
      <c r="DT65" s="495"/>
      <c r="DU65" s="495"/>
      <c r="DV65" s="495"/>
      <c r="DW65" s="495"/>
      <c r="DX65" s="495"/>
      <c r="DY65" s="495"/>
      <c r="DZ65" s="495"/>
      <c r="EA65" s="495"/>
      <c r="EB65" s="495"/>
      <c r="EC65" s="495"/>
      <c r="ED65" s="495"/>
      <c r="EE65" s="495"/>
      <c r="EF65" s="495"/>
      <c r="EG65" s="495"/>
      <c r="EH65" s="495"/>
      <c r="EI65" s="495"/>
      <c r="EJ65" s="495"/>
      <c r="EK65" s="495"/>
      <c r="EL65" s="495"/>
      <c r="EM65" s="495"/>
      <c r="EN65" s="495"/>
      <c r="EO65" s="495"/>
      <c r="EP65" s="495"/>
      <c r="EQ65" s="495"/>
      <c r="ER65" s="495"/>
      <c r="ES65" s="495"/>
      <c r="ET65" s="495"/>
      <c r="EU65" s="495"/>
      <c r="EV65" s="495"/>
      <c r="EW65" s="495"/>
      <c r="EX65" s="495"/>
      <c r="EY65" s="495"/>
      <c r="EZ65" s="495"/>
      <c r="FA65" s="495"/>
      <c r="FB65" s="495"/>
      <c r="FC65" s="495"/>
      <c r="FD65" s="495"/>
      <c r="FE65" s="495"/>
      <c r="FF65" s="495"/>
      <c r="FG65" s="495"/>
      <c r="FH65" s="495"/>
      <c r="FI65" s="495"/>
      <c r="FJ65" s="495"/>
      <c r="FK65" s="495"/>
      <c r="FL65" s="495"/>
      <c r="FM65" s="495"/>
      <c r="FN65" s="495"/>
      <c r="FO65" s="495"/>
      <c r="FP65" s="495"/>
      <c r="FQ65" s="495"/>
      <c r="FR65" s="495"/>
      <c r="FS65" s="495"/>
      <c r="FT65" s="495"/>
      <c r="FU65" s="495"/>
      <c r="FV65" s="495"/>
      <c r="FW65" s="495"/>
      <c r="FX65" s="495"/>
      <c r="FY65" s="495"/>
      <c r="FZ65" s="495"/>
      <c r="GA65" s="495"/>
      <c r="GB65" s="495"/>
      <c r="GC65" s="495"/>
      <c r="GD65" s="495"/>
      <c r="GE65" s="495"/>
      <c r="GF65" s="495"/>
      <c r="GG65" s="495"/>
      <c r="GH65" s="495"/>
      <c r="GI65" s="495"/>
      <c r="GJ65" s="495"/>
      <c r="GK65" s="495"/>
      <c r="GL65" s="495"/>
      <c r="GM65" s="495"/>
      <c r="GN65" s="495"/>
      <c r="GO65" s="495"/>
      <c r="GP65" s="495"/>
      <c r="GQ65" s="495"/>
      <c r="GR65" s="495"/>
      <c r="GS65" s="495"/>
      <c r="GT65" s="495"/>
      <c r="GU65" s="495"/>
      <c r="GV65" s="495"/>
      <c r="GW65" s="495"/>
      <c r="GX65" s="495"/>
      <c r="GY65" s="495"/>
      <c r="GZ65" s="495"/>
      <c r="HA65" s="495"/>
      <c r="HB65" s="495"/>
      <c r="HC65" s="495"/>
      <c r="HD65" s="495"/>
      <c r="HE65" s="495"/>
      <c r="HF65" s="495"/>
      <c r="HG65" s="495"/>
      <c r="HH65" s="495"/>
      <c r="HI65" s="495"/>
      <c r="HJ65" s="495"/>
      <c r="HK65" s="495"/>
      <c r="HL65" s="495"/>
      <c r="HM65" s="495"/>
      <c r="HN65" s="495"/>
      <c r="HO65" s="495"/>
      <c r="HP65" s="495"/>
      <c r="HQ65" s="495"/>
      <c r="HR65" s="495"/>
      <c r="HS65" s="495"/>
      <c r="HT65" s="495"/>
      <c r="HU65" s="495"/>
      <c r="HV65" s="495"/>
      <c r="HW65" s="495"/>
      <c r="HX65" s="495"/>
      <c r="HY65" s="495"/>
      <c r="HZ65" s="495"/>
      <c r="IA65" s="495"/>
      <c r="IB65" s="495"/>
      <c r="IC65" s="495"/>
      <c r="ID65" s="495"/>
      <c r="IE65" s="495"/>
      <c r="IF65" s="495"/>
      <c r="IG65" s="495"/>
      <c r="IH65" s="495"/>
      <c r="II65" s="495"/>
      <c r="IJ65" s="495"/>
      <c r="IK65" s="495"/>
      <c r="IL65" s="495"/>
      <c r="IM65" s="495"/>
      <c r="IN65" s="495"/>
      <c r="IO65" s="495"/>
      <c r="IP65" s="495"/>
      <c r="IQ65" s="495"/>
      <c r="IR65" s="495"/>
      <c r="IS65" s="495"/>
      <c r="IT65" s="495"/>
      <c r="IU65" s="495"/>
      <c r="IV65" s="495"/>
      <c r="IW65" s="495"/>
    </row>
    <row r="66" s="524" customFormat="1" ht="24" customHeight="1" spans="1:257">
      <c r="A66" s="289">
        <v>210</v>
      </c>
      <c r="B66" s="290">
        <v>405007</v>
      </c>
      <c r="C66" s="295" t="s">
        <v>132</v>
      </c>
      <c r="D66" s="634">
        <f t="shared" si="14"/>
        <v>403154</v>
      </c>
      <c r="E66" s="635">
        <f t="shared" si="11"/>
        <v>0</v>
      </c>
      <c r="F66" s="635"/>
      <c r="G66" s="635"/>
      <c r="H66" s="635"/>
      <c r="I66" s="635"/>
      <c r="J66" s="635"/>
      <c r="K66" s="647">
        <f t="shared" si="12"/>
        <v>403154</v>
      </c>
      <c r="L66" s="647"/>
      <c r="M66" s="647"/>
      <c r="N66" s="635">
        <v>403154</v>
      </c>
      <c r="O66" s="635"/>
      <c r="P66" s="635"/>
      <c r="Q66" s="635"/>
      <c r="R66" s="659"/>
      <c r="S66" s="634"/>
      <c r="T66" s="660">
        <f t="shared" si="13"/>
        <v>0</v>
      </c>
      <c r="U66" s="660"/>
      <c r="V66" s="660"/>
      <c r="W66" s="660"/>
      <c r="X66" s="660"/>
      <c r="Y66" s="634"/>
      <c r="Z66" s="671"/>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5"/>
      <c r="BU66" s="495"/>
      <c r="BV66" s="495"/>
      <c r="BW66" s="495"/>
      <c r="BX66" s="495"/>
      <c r="BY66" s="495"/>
      <c r="BZ66" s="495"/>
      <c r="CA66" s="495"/>
      <c r="CB66" s="495"/>
      <c r="CC66" s="495"/>
      <c r="CD66" s="495"/>
      <c r="CE66" s="495"/>
      <c r="CF66" s="495"/>
      <c r="CG66" s="495"/>
      <c r="CH66" s="495"/>
      <c r="CI66" s="495"/>
      <c r="CJ66" s="495"/>
      <c r="CK66" s="495"/>
      <c r="CL66" s="495"/>
      <c r="CM66" s="495"/>
      <c r="CN66" s="495"/>
      <c r="CO66" s="495"/>
      <c r="CP66" s="495"/>
      <c r="CQ66" s="495"/>
      <c r="CR66" s="495"/>
      <c r="CS66" s="495"/>
      <c r="CT66" s="495"/>
      <c r="CU66" s="495"/>
      <c r="CV66" s="495"/>
      <c r="CW66" s="495"/>
      <c r="CX66" s="495"/>
      <c r="CY66" s="495"/>
      <c r="CZ66" s="495"/>
      <c r="DA66" s="495"/>
      <c r="DB66" s="495"/>
      <c r="DC66" s="495"/>
      <c r="DD66" s="495"/>
      <c r="DE66" s="495"/>
      <c r="DF66" s="495"/>
      <c r="DG66" s="495"/>
      <c r="DH66" s="495"/>
      <c r="DI66" s="495"/>
      <c r="DJ66" s="495"/>
      <c r="DK66" s="495"/>
      <c r="DL66" s="495"/>
      <c r="DM66" s="495"/>
      <c r="DN66" s="495"/>
      <c r="DO66" s="495"/>
      <c r="DP66" s="495"/>
      <c r="DQ66" s="495"/>
      <c r="DR66" s="495"/>
      <c r="DS66" s="495"/>
      <c r="DT66" s="495"/>
      <c r="DU66" s="495"/>
      <c r="DV66" s="495"/>
      <c r="DW66" s="495"/>
      <c r="DX66" s="495"/>
      <c r="DY66" s="495"/>
      <c r="DZ66" s="495"/>
      <c r="EA66" s="495"/>
      <c r="EB66" s="495"/>
      <c r="EC66" s="495"/>
      <c r="ED66" s="495"/>
      <c r="EE66" s="495"/>
      <c r="EF66" s="495"/>
      <c r="EG66" s="495"/>
      <c r="EH66" s="495"/>
      <c r="EI66" s="495"/>
      <c r="EJ66" s="495"/>
      <c r="EK66" s="495"/>
      <c r="EL66" s="495"/>
      <c r="EM66" s="495"/>
      <c r="EN66" s="495"/>
      <c r="EO66" s="495"/>
      <c r="EP66" s="495"/>
      <c r="EQ66" s="495"/>
      <c r="ER66" s="495"/>
      <c r="ES66" s="495"/>
      <c r="ET66" s="495"/>
      <c r="EU66" s="495"/>
      <c r="EV66" s="495"/>
      <c r="EW66" s="495"/>
      <c r="EX66" s="495"/>
      <c r="EY66" s="495"/>
      <c r="EZ66" s="495"/>
      <c r="FA66" s="495"/>
      <c r="FB66" s="495"/>
      <c r="FC66" s="495"/>
      <c r="FD66" s="495"/>
      <c r="FE66" s="495"/>
      <c r="FF66" s="495"/>
      <c r="FG66" s="495"/>
      <c r="FH66" s="495"/>
      <c r="FI66" s="495"/>
      <c r="FJ66" s="495"/>
      <c r="FK66" s="495"/>
      <c r="FL66" s="495"/>
      <c r="FM66" s="495"/>
      <c r="FN66" s="495"/>
      <c r="FO66" s="495"/>
      <c r="FP66" s="495"/>
      <c r="FQ66" s="495"/>
      <c r="FR66" s="495"/>
      <c r="FS66" s="495"/>
      <c r="FT66" s="495"/>
      <c r="FU66" s="495"/>
      <c r="FV66" s="495"/>
      <c r="FW66" s="495"/>
      <c r="FX66" s="495"/>
      <c r="FY66" s="495"/>
      <c r="FZ66" s="495"/>
      <c r="GA66" s="495"/>
      <c r="GB66" s="495"/>
      <c r="GC66" s="495"/>
      <c r="GD66" s="495"/>
      <c r="GE66" s="495"/>
      <c r="GF66" s="495"/>
      <c r="GG66" s="495"/>
      <c r="GH66" s="495"/>
      <c r="GI66" s="495"/>
      <c r="GJ66" s="495"/>
      <c r="GK66" s="495"/>
      <c r="GL66" s="495"/>
      <c r="GM66" s="495"/>
      <c r="GN66" s="495"/>
      <c r="GO66" s="495"/>
      <c r="GP66" s="495"/>
      <c r="GQ66" s="495"/>
      <c r="GR66" s="495"/>
      <c r="GS66" s="495"/>
      <c r="GT66" s="495"/>
      <c r="GU66" s="495"/>
      <c r="GV66" s="495"/>
      <c r="GW66" s="495"/>
      <c r="GX66" s="495"/>
      <c r="GY66" s="495"/>
      <c r="GZ66" s="495"/>
      <c r="HA66" s="495"/>
      <c r="HB66" s="495"/>
      <c r="HC66" s="495"/>
      <c r="HD66" s="495"/>
      <c r="HE66" s="495"/>
      <c r="HF66" s="495"/>
      <c r="HG66" s="495"/>
      <c r="HH66" s="495"/>
      <c r="HI66" s="495"/>
      <c r="HJ66" s="495"/>
      <c r="HK66" s="495"/>
      <c r="HL66" s="495"/>
      <c r="HM66" s="495"/>
      <c r="HN66" s="495"/>
      <c r="HO66" s="495"/>
      <c r="HP66" s="495"/>
      <c r="HQ66" s="495"/>
      <c r="HR66" s="495"/>
      <c r="HS66" s="495"/>
      <c r="HT66" s="495"/>
      <c r="HU66" s="495"/>
      <c r="HV66" s="495"/>
      <c r="HW66" s="495"/>
      <c r="HX66" s="495"/>
      <c r="HY66" s="495"/>
      <c r="HZ66" s="495"/>
      <c r="IA66" s="495"/>
      <c r="IB66" s="495"/>
      <c r="IC66" s="495"/>
      <c r="ID66" s="495"/>
      <c r="IE66" s="495"/>
      <c r="IF66" s="495"/>
      <c r="IG66" s="495"/>
      <c r="IH66" s="495"/>
      <c r="II66" s="495"/>
      <c r="IJ66" s="495"/>
      <c r="IK66" s="495"/>
      <c r="IL66" s="495"/>
      <c r="IM66" s="495"/>
      <c r="IN66" s="495"/>
      <c r="IO66" s="495"/>
      <c r="IP66" s="495"/>
      <c r="IQ66" s="495"/>
      <c r="IR66" s="495"/>
      <c r="IS66" s="495"/>
      <c r="IT66" s="495"/>
      <c r="IU66" s="495"/>
      <c r="IV66" s="495"/>
      <c r="IW66" s="495"/>
    </row>
    <row r="67" s="524" customFormat="1" ht="24" customHeight="1" spans="1:257">
      <c r="A67" s="289" t="s">
        <v>133</v>
      </c>
      <c r="B67" s="290">
        <v>405007</v>
      </c>
      <c r="C67" s="295" t="s">
        <v>161</v>
      </c>
      <c r="D67" s="634">
        <f t="shared" si="14"/>
        <v>403154</v>
      </c>
      <c r="E67" s="635">
        <f t="shared" si="11"/>
        <v>0</v>
      </c>
      <c r="F67" s="635"/>
      <c r="G67" s="635"/>
      <c r="H67" s="635"/>
      <c r="I67" s="635"/>
      <c r="J67" s="635"/>
      <c r="K67" s="647">
        <f t="shared" si="12"/>
        <v>403154</v>
      </c>
      <c r="L67" s="647"/>
      <c r="M67" s="647"/>
      <c r="N67" s="635">
        <v>403154</v>
      </c>
      <c r="O67" s="635"/>
      <c r="P67" s="635"/>
      <c r="Q67" s="635"/>
      <c r="R67" s="659"/>
      <c r="S67" s="634"/>
      <c r="T67" s="660">
        <f t="shared" si="13"/>
        <v>0</v>
      </c>
      <c r="U67" s="660"/>
      <c r="V67" s="660"/>
      <c r="W67" s="660"/>
      <c r="X67" s="660"/>
      <c r="Y67" s="634"/>
      <c r="Z67" s="671"/>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c r="BM67" s="495"/>
      <c r="BN67" s="495"/>
      <c r="BO67" s="495"/>
      <c r="BP67" s="495"/>
      <c r="BQ67" s="495"/>
      <c r="BR67" s="495"/>
      <c r="BS67" s="495"/>
      <c r="BT67" s="495"/>
      <c r="BU67" s="495"/>
      <c r="BV67" s="495"/>
      <c r="BW67" s="495"/>
      <c r="BX67" s="495"/>
      <c r="BY67" s="495"/>
      <c r="BZ67" s="495"/>
      <c r="CA67" s="495"/>
      <c r="CB67" s="495"/>
      <c r="CC67" s="495"/>
      <c r="CD67" s="495"/>
      <c r="CE67" s="495"/>
      <c r="CF67" s="495"/>
      <c r="CG67" s="495"/>
      <c r="CH67" s="495"/>
      <c r="CI67" s="495"/>
      <c r="CJ67" s="495"/>
      <c r="CK67" s="495"/>
      <c r="CL67" s="495"/>
      <c r="CM67" s="495"/>
      <c r="CN67" s="495"/>
      <c r="CO67" s="495"/>
      <c r="CP67" s="495"/>
      <c r="CQ67" s="495"/>
      <c r="CR67" s="495"/>
      <c r="CS67" s="495"/>
      <c r="CT67" s="495"/>
      <c r="CU67" s="495"/>
      <c r="CV67" s="495"/>
      <c r="CW67" s="495"/>
      <c r="CX67" s="495"/>
      <c r="CY67" s="495"/>
      <c r="CZ67" s="495"/>
      <c r="DA67" s="495"/>
      <c r="DB67" s="495"/>
      <c r="DC67" s="495"/>
      <c r="DD67" s="495"/>
      <c r="DE67" s="495"/>
      <c r="DF67" s="495"/>
      <c r="DG67" s="495"/>
      <c r="DH67" s="495"/>
      <c r="DI67" s="495"/>
      <c r="DJ67" s="495"/>
      <c r="DK67" s="495"/>
      <c r="DL67" s="495"/>
      <c r="DM67" s="495"/>
      <c r="DN67" s="495"/>
      <c r="DO67" s="495"/>
      <c r="DP67" s="495"/>
      <c r="DQ67" s="495"/>
      <c r="DR67" s="495"/>
      <c r="DS67" s="495"/>
      <c r="DT67" s="495"/>
      <c r="DU67" s="495"/>
      <c r="DV67" s="495"/>
      <c r="DW67" s="495"/>
      <c r="DX67" s="495"/>
      <c r="DY67" s="495"/>
      <c r="DZ67" s="495"/>
      <c r="EA67" s="495"/>
      <c r="EB67" s="495"/>
      <c r="EC67" s="495"/>
      <c r="ED67" s="495"/>
      <c r="EE67" s="495"/>
      <c r="EF67" s="495"/>
      <c r="EG67" s="495"/>
      <c r="EH67" s="495"/>
      <c r="EI67" s="495"/>
      <c r="EJ67" s="495"/>
      <c r="EK67" s="495"/>
      <c r="EL67" s="495"/>
      <c r="EM67" s="495"/>
      <c r="EN67" s="495"/>
      <c r="EO67" s="495"/>
      <c r="EP67" s="495"/>
      <c r="EQ67" s="495"/>
      <c r="ER67" s="495"/>
      <c r="ES67" s="495"/>
      <c r="ET67" s="495"/>
      <c r="EU67" s="495"/>
      <c r="EV67" s="495"/>
      <c r="EW67" s="495"/>
      <c r="EX67" s="495"/>
      <c r="EY67" s="495"/>
      <c r="EZ67" s="495"/>
      <c r="FA67" s="495"/>
      <c r="FB67" s="495"/>
      <c r="FC67" s="495"/>
      <c r="FD67" s="495"/>
      <c r="FE67" s="495"/>
      <c r="FF67" s="495"/>
      <c r="FG67" s="495"/>
      <c r="FH67" s="495"/>
      <c r="FI67" s="495"/>
      <c r="FJ67" s="495"/>
      <c r="FK67" s="495"/>
      <c r="FL67" s="495"/>
      <c r="FM67" s="495"/>
      <c r="FN67" s="495"/>
      <c r="FO67" s="495"/>
      <c r="FP67" s="495"/>
      <c r="FQ67" s="495"/>
      <c r="FR67" s="495"/>
      <c r="FS67" s="495"/>
      <c r="FT67" s="495"/>
      <c r="FU67" s="495"/>
      <c r="FV67" s="495"/>
      <c r="FW67" s="495"/>
      <c r="FX67" s="495"/>
      <c r="FY67" s="495"/>
      <c r="FZ67" s="495"/>
      <c r="GA67" s="495"/>
      <c r="GB67" s="495"/>
      <c r="GC67" s="495"/>
      <c r="GD67" s="495"/>
      <c r="GE67" s="495"/>
      <c r="GF67" s="495"/>
      <c r="GG67" s="495"/>
      <c r="GH67" s="495"/>
      <c r="GI67" s="495"/>
      <c r="GJ67" s="495"/>
      <c r="GK67" s="495"/>
      <c r="GL67" s="495"/>
      <c r="GM67" s="495"/>
      <c r="GN67" s="495"/>
      <c r="GO67" s="495"/>
      <c r="GP67" s="495"/>
      <c r="GQ67" s="495"/>
      <c r="GR67" s="495"/>
      <c r="GS67" s="495"/>
      <c r="GT67" s="495"/>
      <c r="GU67" s="495"/>
      <c r="GV67" s="495"/>
      <c r="GW67" s="495"/>
      <c r="GX67" s="495"/>
      <c r="GY67" s="495"/>
      <c r="GZ67" s="495"/>
      <c r="HA67" s="495"/>
      <c r="HB67" s="495"/>
      <c r="HC67" s="495"/>
      <c r="HD67" s="495"/>
      <c r="HE67" s="495"/>
      <c r="HF67" s="495"/>
      <c r="HG67" s="495"/>
      <c r="HH67" s="495"/>
      <c r="HI67" s="495"/>
      <c r="HJ67" s="495"/>
      <c r="HK67" s="495"/>
      <c r="HL67" s="495"/>
      <c r="HM67" s="495"/>
      <c r="HN67" s="495"/>
      <c r="HO67" s="495"/>
      <c r="HP67" s="495"/>
      <c r="HQ67" s="495"/>
      <c r="HR67" s="495"/>
      <c r="HS67" s="495"/>
      <c r="HT67" s="495"/>
      <c r="HU67" s="495"/>
      <c r="HV67" s="495"/>
      <c r="HW67" s="495"/>
      <c r="HX67" s="495"/>
      <c r="HY67" s="495"/>
      <c r="HZ67" s="495"/>
      <c r="IA67" s="495"/>
      <c r="IB67" s="495"/>
      <c r="IC67" s="495"/>
      <c r="ID67" s="495"/>
      <c r="IE67" s="495"/>
      <c r="IF67" s="495"/>
      <c r="IG67" s="495"/>
      <c r="IH67" s="495"/>
      <c r="II67" s="495"/>
      <c r="IJ67" s="495"/>
      <c r="IK67" s="495"/>
      <c r="IL67" s="495"/>
      <c r="IM67" s="495"/>
      <c r="IN67" s="495"/>
      <c r="IO67" s="495"/>
      <c r="IP67" s="495"/>
      <c r="IQ67" s="495"/>
      <c r="IR67" s="495"/>
      <c r="IS67" s="495"/>
      <c r="IT67" s="495"/>
      <c r="IU67" s="495"/>
      <c r="IV67" s="495"/>
      <c r="IW67" s="495"/>
    </row>
    <row r="68" s="524" customFormat="1" ht="24" customHeight="1" spans="1:257">
      <c r="A68" s="296" t="s">
        <v>167</v>
      </c>
      <c r="B68" s="290">
        <v>405007</v>
      </c>
      <c r="C68" s="348" t="s">
        <v>163</v>
      </c>
      <c r="D68" s="634">
        <f t="shared" si="14"/>
        <v>403154</v>
      </c>
      <c r="E68" s="635">
        <f t="shared" si="11"/>
        <v>0</v>
      </c>
      <c r="F68" s="635"/>
      <c r="G68" s="635"/>
      <c r="H68" s="635"/>
      <c r="I68" s="635"/>
      <c r="J68" s="635"/>
      <c r="K68" s="647">
        <f t="shared" si="12"/>
        <v>403154</v>
      </c>
      <c r="L68" s="647"/>
      <c r="M68" s="647"/>
      <c r="N68" s="635">
        <v>403154</v>
      </c>
      <c r="O68" s="635"/>
      <c r="P68" s="635"/>
      <c r="Q68" s="635"/>
      <c r="R68" s="659"/>
      <c r="S68" s="634"/>
      <c r="T68" s="660">
        <f t="shared" si="13"/>
        <v>0</v>
      </c>
      <c r="U68" s="660"/>
      <c r="V68" s="660"/>
      <c r="W68" s="660"/>
      <c r="X68" s="660"/>
      <c r="Y68" s="634"/>
      <c r="Z68" s="671"/>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c r="BM68" s="495"/>
      <c r="BN68" s="495"/>
      <c r="BO68" s="495"/>
      <c r="BP68" s="495"/>
      <c r="BQ68" s="495"/>
      <c r="BR68" s="495"/>
      <c r="BS68" s="495"/>
      <c r="BT68" s="495"/>
      <c r="BU68" s="495"/>
      <c r="BV68" s="495"/>
      <c r="BW68" s="495"/>
      <c r="BX68" s="495"/>
      <c r="BY68" s="495"/>
      <c r="BZ68" s="495"/>
      <c r="CA68" s="495"/>
      <c r="CB68" s="495"/>
      <c r="CC68" s="495"/>
      <c r="CD68" s="495"/>
      <c r="CE68" s="495"/>
      <c r="CF68" s="495"/>
      <c r="CG68" s="495"/>
      <c r="CH68" s="495"/>
      <c r="CI68" s="495"/>
      <c r="CJ68" s="495"/>
      <c r="CK68" s="495"/>
      <c r="CL68" s="495"/>
      <c r="CM68" s="495"/>
      <c r="CN68" s="495"/>
      <c r="CO68" s="495"/>
      <c r="CP68" s="495"/>
      <c r="CQ68" s="495"/>
      <c r="CR68" s="495"/>
      <c r="CS68" s="495"/>
      <c r="CT68" s="495"/>
      <c r="CU68" s="495"/>
      <c r="CV68" s="495"/>
      <c r="CW68" s="495"/>
      <c r="CX68" s="495"/>
      <c r="CY68" s="495"/>
      <c r="CZ68" s="495"/>
      <c r="DA68" s="495"/>
      <c r="DB68" s="495"/>
      <c r="DC68" s="495"/>
      <c r="DD68" s="495"/>
      <c r="DE68" s="495"/>
      <c r="DF68" s="495"/>
      <c r="DG68" s="495"/>
      <c r="DH68" s="495"/>
      <c r="DI68" s="495"/>
      <c r="DJ68" s="495"/>
      <c r="DK68" s="495"/>
      <c r="DL68" s="495"/>
      <c r="DM68" s="495"/>
      <c r="DN68" s="495"/>
      <c r="DO68" s="495"/>
      <c r="DP68" s="495"/>
      <c r="DQ68" s="495"/>
      <c r="DR68" s="495"/>
      <c r="DS68" s="495"/>
      <c r="DT68" s="495"/>
      <c r="DU68" s="495"/>
      <c r="DV68" s="495"/>
      <c r="DW68" s="495"/>
      <c r="DX68" s="495"/>
      <c r="DY68" s="495"/>
      <c r="DZ68" s="495"/>
      <c r="EA68" s="495"/>
      <c r="EB68" s="495"/>
      <c r="EC68" s="495"/>
      <c r="ED68" s="495"/>
      <c r="EE68" s="495"/>
      <c r="EF68" s="495"/>
      <c r="EG68" s="495"/>
      <c r="EH68" s="495"/>
      <c r="EI68" s="495"/>
      <c r="EJ68" s="495"/>
      <c r="EK68" s="495"/>
      <c r="EL68" s="495"/>
      <c r="EM68" s="495"/>
      <c r="EN68" s="495"/>
      <c r="EO68" s="495"/>
      <c r="EP68" s="495"/>
      <c r="EQ68" s="495"/>
      <c r="ER68" s="495"/>
      <c r="ES68" s="495"/>
      <c r="ET68" s="495"/>
      <c r="EU68" s="495"/>
      <c r="EV68" s="495"/>
      <c r="EW68" s="495"/>
      <c r="EX68" s="495"/>
      <c r="EY68" s="495"/>
      <c r="EZ68" s="495"/>
      <c r="FA68" s="495"/>
      <c r="FB68" s="495"/>
      <c r="FC68" s="495"/>
      <c r="FD68" s="495"/>
      <c r="FE68" s="495"/>
      <c r="FF68" s="495"/>
      <c r="FG68" s="495"/>
      <c r="FH68" s="495"/>
      <c r="FI68" s="495"/>
      <c r="FJ68" s="495"/>
      <c r="FK68" s="495"/>
      <c r="FL68" s="495"/>
      <c r="FM68" s="495"/>
      <c r="FN68" s="495"/>
      <c r="FO68" s="495"/>
      <c r="FP68" s="495"/>
      <c r="FQ68" s="495"/>
      <c r="FR68" s="495"/>
      <c r="FS68" s="495"/>
      <c r="FT68" s="495"/>
      <c r="FU68" s="495"/>
      <c r="FV68" s="495"/>
      <c r="FW68" s="495"/>
      <c r="FX68" s="495"/>
      <c r="FY68" s="495"/>
      <c r="FZ68" s="495"/>
      <c r="GA68" s="495"/>
      <c r="GB68" s="495"/>
      <c r="GC68" s="495"/>
      <c r="GD68" s="495"/>
      <c r="GE68" s="495"/>
      <c r="GF68" s="495"/>
      <c r="GG68" s="495"/>
      <c r="GH68" s="495"/>
      <c r="GI68" s="495"/>
      <c r="GJ68" s="495"/>
      <c r="GK68" s="495"/>
      <c r="GL68" s="495"/>
      <c r="GM68" s="495"/>
      <c r="GN68" s="495"/>
      <c r="GO68" s="495"/>
      <c r="GP68" s="495"/>
      <c r="GQ68" s="495"/>
      <c r="GR68" s="495"/>
      <c r="GS68" s="495"/>
      <c r="GT68" s="495"/>
      <c r="GU68" s="495"/>
      <c r="GV68" s="495"/>
      <c r="GW68" s="495"/>
      <c r="GX68" s="495"/>
      <c r="GY68" s="495"/>
      <c r="GZ68" s="495"/>
      <c r="HA68" s="495"/>
      <c r="HB68" s="495"/>
      <c r="HC68" s="495"/>
      <c r="HD68" s="495"/>
      <c r="HE68" s="495"/>
      <c r="HF68" s="495"/>
      <c r="HG68" s="495"/>
      <c r="HH68" s="495"/>
      <c r="HI68" s="495"/>
      <c r="HJ68" s="495"/>
      <c r="HK68" s="495"/>
      <c r="HL68" s="495"/>
      <c r="HM68" s="495"/>
      <c r="HN68" s="495"/>
      <c r="HO68" s="495"/>
      <c r="HP68" s="495"/>
      <c r="HQ68" s="495"/>
      <c r="HR68" s="495"/>
      <c r="HS68" s="495"/>
      <c r="HT68" s="495"/>
      <c r="HU68" s="495"/>
      <c r="HV68" s="495"/>
      <c r="HW68" s="495"/>
      <c r="HX68" s="495"/>
      <c r="HY68" s="495"/>
      <c r="HZ68" s="495"/>
      <c r="IA68" s="495"/>
      <c r="IB68" s="495"/>
      <c r="IC68" s="495"/>
      <c r="ID68" s="495"/>
      <c r="IE68" s="495"/>
      <c r="IF68" s="495"/>
      <c r="IG68" s="495"/>
      <c r="IH68" s="495"/>
      <c r="II68" s="495"/>
      <c r="IJ68" s="495"/>
      <c r="IK68" s="495"/>
      <c r="IL68" s="495"/>
      <c r="IM68" s="495"/>
      <c r="IN68" s="495"/>
      <c r="IO68" s="495"/>
      <c r="IP68" s="495"/>
      <c r="IQ68" s="495"/>
      <c r="IR68" s="495"/>
      <c r="IS68" s="495"/>
      <c r="IT68" s="495"/>
      <c r="IU68" s="495"/>
      <c r="IV68" s="495"/>
      <c r="IW68" s="495"/>
    </row>
    <row r="69" s="524" customFormat="1" ht="24" customHeight="1" spans="1:257">
      <c r="A69" s="289">
        <v>221</v>
      </c>
      <c r="B69" s="290">
        <v>405007</v>
      </c>
      <c r="C69" s="295" t="s">
        <v>144</v>
      </c>
      <c r="D69" s="634">
        <f t="shared" si="14"/>
        <v>645047</v>
      </c>
      <c r="E69" s="635">
        <f t="shared" si="11"/>
        <v>0</v>
      </c>
      <c r="F69" s="635"/>
      <c r="G69" s="635"/>
      <c r="H69" s="635"/>
      <c r="I69" s="635"/>
      <c r="J69" s="635"/>
      <c r="K69" s="647"/>
      <c r="L69" s="647"/>
      <c r="M69" s="647"/>
      <c r="N69" s="635"/>
      <c r="O69" s="635"/>
      <c r="P69" s="635"/>
      <c r="Q69" s="635"/>
      <c r="R69" s="659"/>
      <c r="S69" s="635">
        <v>645047</v>
      </c>
      <c r="T69" s="660">
        <f t="shared" si="13"/>
        <v>0</v>
      </c>
      <c r="U69" s="660"/>
      <c r="V69" s="660"/>
      <c r="W69" s="660"/>
      <c r="X69" s="660"/>
      <c r="Y69" s="634"/>
      <c r="Z69" s="671"/>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495"/>
      <c r="BV69" s="495"/>
      <c r="BW69" s="495"/>
      <c r="BX69" s="495"/>
      <c r="BY69" s="495"/>
      <c r="BZ69" s="495"/>
      <c r="CA69" s="495"/>
      <c r="CB69" s="495"/>
      <c r="CC69" s="495"/>
      <c r="CD69" s="495"/>
      <c r="CE69" s="495"/>
      <c r="CF69" s="495"/>
      <c r="CG69" s="495"/>
      <c r="CH69" s="495"/>
      <c r="CI69" s="495"/>
      <c r="CJ69" s="495"/>
      <c r="CK69" s="495"/>
      <c r="CL69" s="495"/>
      <c r="CM69" s="495"/>
      <c r="CN69" s="495"/>
      <c r="CO69" s="495"/>
      <c r="CP69" s="495"/>
      <c r="CQ69" s="495"/>
      <c r="CR69" s="495"/>
      <c r="CS69" s="495"/>
      <c r="CT69" s="495"/>
      <c r="CU69" s="495"/>
      <c r="CV69" s="495"/>
      <c r="CW69" s="495"/>
      <c r="CX69" s="495"/>
      <c r="CY69" s="495"/>
      <c r="CZ69" s="495"/>
      <c r="DA69" s="495"/>
      <c r="DB69" s="495"/>
      <c r="DC69" s="495"/>
      <c r="DD69" s="495"/>
      <c r="DE69" s="495"/>
      <c r="DF69" s="495"/>
      <c r="DG69" s="495"/>
      <c r="DH69" s="495"/>
      <c r="DI69" s="495"/>
      <c r="DJ69" s="495"/>
      <c r="DK69" s="495"/>
      <c r="DL69" s="495"/>
      <c r="DM69" s="495"/>
      <c r="DN69" s="495"/>
      <c r="DO69" s="495"/>
      <c r="DP69" s="495"/>
      <c r="DQ69" s="495"/>
      <c r="DR69" s="495"/>
      <c r="DS69" s="495"/>
      <c r="DT69" s="495"/>
      <c r="DU69" s="495"/>
      <c r="DV69" s="495"/>
      <c r="DW69" s="495"/>
      <c r="DX69" s="495"/>
      <c r="DY69" s="495"/>
      <c r="DZ69" s="495"/>
      <c r="EA69" s="495"/>
      <c r="EB69" s="495"/>
      <c r="EC69" s="495"/>
      <c r="ED69" s="495"/>
      <c r="EE69" s="495"/>
      <c r="EF69" s="495"/>
      <c r="EG69" s="495"/>
      <c r="EH69" s="495"/>
      <c r="EI69" s="495"/>
      <c r="EJ69" s="495"/>
      <c r="EK69" s="495"/>
      <c r="EL69" s="495"/>
      <c r="EM69" s="495"/>
      <c r="EN69" s="495"/>
      <c r="EO69" s="495"/>
      <c r="EP69" s="495"/>
      <c r="EQ69" s="495"/>
      <c r="ER69" s="495"/>
      <c r="ES69" s="495"/>
      <c r="ET69" s="495"/>
      <c r="EU69" s="495"/>
      <c r="EV69" s="495"/>
      <c r="EW69" s="495"/>
      <c r="EX69" s="495"/>
      <c r="EY69" s="495"/>
      <c r="EZ69" s="495"/>
      <c r="FA69" s="495"/>
      <c r="FB69" s="495"/>
      <c r="FC69" s="495"/>
      <c r="FD69" s="495"/>
      <c r="FE69" s="495"/>
      <c r="FF69" s="495"/>
      <c r="FG69" s="495"/>
      <c r="FH69" s="495"/>
      <c r="FI69" s="495"/>
      <c r="FJ69" s="495"/>
      <c r="FK69" s="495"/>
      <c r="FL69" s="495"/>
      <c r="FM69" s="495"/>
      <c r="FN69" s="495"/>
      <c r="FO69" s="495"/>
      <c r="FP69" s="495"/>
      <c r="FQ69" s="495"/>
      <c r="FR69" s="495"/>
      <c r="FS69" s="495"/>
      <c r="FT69" s="495"/>
      <c r="FU69" s="495"/>
      <c r="FV69" s="495"/>
      <c r="FW69" s="495"/>
      <c r="FX69" s="495"/>
      <c r="FY69" s="495"/>
      <c r="FZ69" s="495"/>
      <c r="GA69" s="495"/>
      <c r="GB69" s="495"/>
      <c r="GC69" s="495"/>
      <c r="GD69" s="495"/>
      <c r="GE69" s="495"/>
      <c r="GF69" s="495"/>
      <c r="GG69" s="495"/>
      <c r="GH69" s="495"/>
      <c r="GI69" s="495"/>
      <c r="GJ69" s="495"/>
      <c r="GK69" s="495"/>
      <c r="GL69" s="495"/>
      <c r="GM69" s="495"/>
      <c r="GN69" s="495"/>
      <c r="GO69" s="495"/>
      <c r="GP69" s="495"/>
      <c r="GQ69" s="495"/>
      <c r="GR69" s="495"/>
      <c r="GS69" s="495"/>
      <c r="GT69" s="495"/>
      <c r="GU69" s="495"/>
      <c r="GV69" s="495"/>
      <c r="GW69" s="495"/>
      <c r="GX69" s="495"/>
      <c r="GY69" s="495"/>
      <c r="GZ69" s="495"/>
      <c r="HA69" s="495"/>
      <c r="HB69" s="495"/>
      <c r="HC69" s="495"/>
      <c r="HD69" s="495"/>
      <c r="HE69" s="495"/>
      <c r="HF69" s="495"/>
      <c r="HG69" s="495"/>
      <c r="HH69" s="495"/>
      <c r="HI69" s="495"/>
      <c r="HJ69" s="495"/>
      <c r="HK69" s="495"/>
      <c r="HL69" s="495"/>
      <c r="HM69" s="495"/>
      <c r="HN69" s="495"/>
      <c r="HO69" s="495"/>
      <c r="HP69" s="495"/>
      <c r="HQ69" s="495"/>
      <c r="HR69" s="495"/>
      <c r="HS69" s="495"/>
      <c r="HT69" s="495"/>
      <c r="HU69" s="495"/>
      <c r="HV69" s="495"/>
      <c r="HW69" s="495"/>
      <c r="HX69" s="495"/>
      <c r="HY69" s="495"/>
      <c r="HZ69" s="495"/>
      <c r="IA69" s="495"/>
      <c r="IB69" s="495"/>
      <c r="IC69" s="495"/>
      <c r="ID69" s="495"/>
      <c r="IE69" s="495"/>
      <c r="IF69" s="495"/>
      <c r="IG69" s="495"/>
      <c r="IH69" s="495"/>
      <c r="II69" s="495"/>
      <c r="IJ69" s="495"/>
      <c r="IK69" s="495"/>
      <c r="IL69" s="495"/>
      <c r="IM69" s="495"/>
      <c r="IN69" s="495"/>
      <c r="IO69" s="495"/>
      <c r="IP69" s="495"/>
      <c r="IQ69" s="495"/>
      <c r="IR69" s="495"/>
      <c r="IS69" s="495"/>
      <c r="IT69" s="495"/>
      <c r="IU69" s="495"/>
      <c r="IV69" s="495"/>
      <c r="IW69" s="495"/>
    </row>
    <row r="70" s="524" customFormat="1" ht="24" customHeight="1" spans="1:257">
      <c r="A70" s="289" t="s">
        <v>145</v>
      </c>
      <c r="B70" s="290">
        <v>405007</v>
      </c>
      <c r="C70" s="295" t="s">
        <v>165</v>
      </c>
      <c r="D70" s="634">
        <f t="shared" si="14"/>
        <v>645047</v>
      </c>
      <c r="E70" s="635">
        <f t="shared" si="11"/>
        <v>0</v>
      </c>
      <c r="F70" s="635"/>
      <c r="G70" s="635"/>
      <c r="H70" s="635"/>
      <c r="I70" s="635"/>
      <c r="J70" s="635"/>
      <c r="K70" s="647"/>
      <c r="L70" s="647"/>
      <c r="M70" s="647"/>
      <c r="N70" s="635"/>
      <c r="O70" s="635"/>
      <c r="P70" s="635"/>
      <c r="Q70" s="635"/>
      <c r="R70" s="659"/>
      <c r="S70" s="635">
        <v>645047</v>
      </c>
      <c r="T70" s="660">
        <f t="shared" si="13"/>
        <v>0</v>
      </c>
      <c r="U70" s="660"/>
      <c r="V70" s="660"/>
      <c r="W70" s="660"/>
      <c r="X70" s="660"/>
      <c r="Y70" s="634"/>
      <c r="Z70" s="671"/>
      <c r="AA70" s="495"/>
      <c r="AB70" s="495"/>
      <c r="AC70" s="495"/>
      <c r="AD70" s="495"/>
      <c r="AE70" s="495"/>
      <c r="AF70" s="495"/>
      <c r="AG70" s="495"/>
      <c r="AH70" s="495"/>
      <c r="AI70" s="495"/>
      <c r="AJ70" s="495"/>
      <c r="AK70" s="495"/>
      <c r="AL70" s="495"/>
      <c r="AM70" s="495"/>
      <c r="AN70" s="495"/>
      <c r="AO70" s="495"/>
      <c r="AP70" s="495"/>
      <c r="AQ70" s="495"/>
      <c r="AR70" s="495"/>
      <c r="AS70" s="495"/>
      <c r="AT70" s="495"/>
      <c r="AU70" s="495"/>
      <c r="AV70" s="495"/>
      <c r="AW70" s="495"/>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5"/>
      <c r="BY70" s="495"/>
      <c r="BZ70" s="495"/>
      <c r="CA70" s="495"/>
      <c r="CB70" s="495"/>
      <c r="CC70" s="495"/>
      <c r="CD70" s="495"/>
      <c r="CE70" s="495"/>
      <c r="CF70" s="495"/>
      <c r="CG70" s="495"/>
      <c r="CH70" s="495"/>
      <c r="CI70" s="495"/>
      <c r="CJ70" s="495"/>
      <c r="CK70" s="495"/>
      <c r="CL70" s="495"/>
      <c r="CM70" s="495"/>
      <c r="CN70" s="495"/>
      <c r="CO70" s="495"/>
      <c r="CP70" s="495"/>
      <c r="CQ70" s="495"/>
      <c r="CR70" s="495"/>
      <c r="CS70" s="495"/>
      <c r="CT70" s="495"/>
      <c r="CU70" s="495"/>
      <c r="CV70" s="495"/>
      <c r="CW70" s="495"/>
      <c r="CX70" s="495"/>
      <c r="CY70" s="495"/>
      <c r="CZ70" s="495"/>
      <c r="DA70" s="495"/>
      <c r="DB70" s="495"/>
      <c r="DC70" s="495"/>
      <c r="DD70" s="495"/>
      <c r="DE70" s="495"/>
      <c r="DF70" s="495"/>
      <c r="DG70" s="495"/>
      <c r="DH70" s="495"/>
      <c r="DI70" s="495"/>
      <c r="DJ70" s="495"/>
      <c r="DK70" s="495"/>
      <c r="DL70" s="495"/>
      <c r="DM70" s="495"/>
      <c r="DN70" s="495"/>
      <c r="DO70" s="495"/>
      <c r="DP70" s="495"/>
      <c r="DQ70" s="495"/>
      <c r="DR70" s="495"/>
      <c r="DS70" s="495"/>
      <c r="DT70" s="495"/>
      <c r="DU70" s="495"/>
      <c r="DV70" s="495"/>
      <c r="DW70" s="495"/>
      <c r="DX70" s="495"/>
      <c r="DY70" s="495"/>
      <c r="DZ70" s="495"/>
      <c r="EA70" s="495"/>
      <c r="EB70" s="495"/>
      <c r="EC70" s="495"/>
      <c r="ED70" s="495"/>
      <c r="EE70" s="495"/>
      <c r="EF70" s="495"/>
      <c r="EG70" s="495"/>
      <c r="EH70" s="495"/>
      <c r="EI70" s="495"/>
      <c r="EJ70" s="495"/>
      <c r="EK70" s="495"/>
      <c r="EL70" s="495"/>
      <c r="EM70" s="495"/>
      <c r="EN70" s="495"/>
      <c r="EO70" s="495"/>
      <c r="EP70" s="495"/>
      <c r="EQ70" s="495"/>
      <c r="ER70" s="495"/>
      <c r="ES70" s="495"/>
      <c r="ET70" s="495"/>
      <c r="EU70" s="495"/>
      <c r="EV70" s="495"/>
      <c r="EW70" s="495"/>
      <c r="EX70" s="495"/>
      <c r="EY70" s="495"/>
      <c r="EZ70" s="495"/>
      <c r="FA70" s="495"/>
      <c r="FB70" s="495"/>
      <c r="FC70" s="495"/>
      <c r="FD70" s="495"/>
      <c r="FE70" s="495"/>
      <c r="FF70" s="495"/>
      <c r="FG70" s="495"/>
      <c r="FH70" s="495"/>
      <c r="FI70" s="495"/>
      <c r="FJ70" s="495"/>
      <c r="FK70" s="495"/>
      <c r="FL70" s="495"/>
      <c r="FM70" s="495"/>
      <c r="FN70" s="495"/>
      <c r="FO70" s="495"/>
      <c r="FP70" s="495"/>
      <c r="FQ70" s="495"/>
      <c r="FR70" s="495"/>
      <c r="FS70" s="495"/>
      <c r="FT70" s="495"/>
      <c r="FU70" s="495"/>
      <c r="FV70" s="495"/>
      <c r="FW70" s="495"/>
      <c r="FX70" s="495"/>
      <c r="FY70" s="495"/>
      <c r="FZ70" s="495"/>
      <c r="GA70" s="495"/>
      <c r="GB70" s="495"/>
      <c r="GC70" s="495"/>
      <c r="GD70" s="495"/>
      <c r="GE70" s="495"/>
      <c r="GF70" s="495"/>
      <c r="GG70" s="495"/>
      <c r="GH70" s="495"/>
      <c r="GI70" s="495"/>
      <c r="GJ70" s="495"/>
      <c r="GK70" s="495"/>
      <c r="GL70" s="495"/>
      <c r="GM70" s="495"/>
      <c r="GN70" s="495"/>
      <c r="GO70" s="495"/>
      <c r="GP70" s="495"/>
      <c r="GQ70" s="495"/>
      <c r="GR70" s="495"/>
      <c r="GS70" s="495"/>
      <c r="GT70" s="495"/>
      <c r="GU70" s="495"/>
      <c r="GV70" s="495"/>
      <c r="GW70" s="495"/>
      <c r="GX70" s="495"/>
      <c r="GY70" s="495"/>
      <c r="GZ70" s="495"/>
      <c r="HA70" s="495"/>
      <c r="HB70" s="495"/>
      <c r="HC70" s="495"/>
      <c r="HD70" s="495"/>
      <c r="HE70" s="495"/>
      <c r="HF70" s="495"/>
      <c r="HG70" s="495"/>
      <c r="HH70" s="495"/>
      <c r="HI70" s="495"/>
      <c r="HJ70" s="495"/>
      <c r="HK70" s="495"/>
      <c r="HL70" s="495"/>
      <c r="HM70" s="495"/>
      <c r="HN70" s="495"/>
      <c r="HO70" s="495"/>
      <c r="HP70" s="495"/>
      <c r="HQ70" s="495"/>
      <c r="HR70" s="495"/>
      <c r="HS70" s="495"/>
      <c r="HT70" s="495"/>
      <c r="HU70" s="495"/>
      <c r="HV70" s="495"/>
      <c r="HW70" s="495"/>
      <c r="HX70" s="495"/>
      <c r="HY70" s="495"/>
      <c r="HZ70" s="495"/>
      <c r="IA70" s="495"/>
      <c r="IB70" s="495"/>
      <c r="IC70" s="495"/>
      <c r="ID70" s="495"/>
      <c r="IE70" s="495"/>
      <c r="IF70" s="495"/>
      <c r="IG70" s="495"/>
      <c r="IH70" s="495"/>
      <c r="II70" s="495"/>
      <c r="IJ70" s="495"/>
      <c r="IK70" s="495"/>
      <c r="IL70" s="495"/>
      <c r="IM70" s="495"/>
      <c r="IN70" s="495"/>
      <c r="IO70" s="495"/>
      <c r="IP70" s="495"/>
      <c r="IQ70" s="495"/>
      <c r="IR70" s="495"/>
      <c r="IS70" s="495"/>
      <c r="IT70" s="495"/>
      <c r="IU70" s="495"/>
      <c r="IV70" s="495"/>
      <c r="IW70" s="495"/>
    </row>
    <row r="71" s="524" customFormat="1" ht="24" customHeight="1" spans="1:257">
      <c r="A71" s="296" t="s">
        <v>147</v>
      </c>
      <c r="B71" s="290">
        <v>405007</v>
      </c>
      <c r="C71" s="295" t="s">
        <v>148</v>
      </c>
      <c r="D71" s="634">
        <f t="shared" si="14"/>
        <v>645047</v>
      </c>
      <c r="E71" s="635">
        <f t="shared" si="11"/>
        <v>0</v>
      </c>
      <c r="F71" s="635"/>
      <c r="G71" s="635"/>
      <c r="H71" s="635"/>
      <c r="I71" s="635"/>
      <c r="J71" s="635"/>
      <c r="K71" s="647"/>
      <c r="L71" s="647"/>
      <c r="M71" s="647"/>
      <c r="N71" s="635"/>
      <c r="O71" s="672"/>
      <c r="P71" s="635"/>
      <c r="Q71" s="635"/>
      <c r="R71" s="659"/>
      <c r="S71" s="635">
        <v>645047</v>
      </c>
      <c r="T71" s="660">
        <f t="shared" si="13"/>
        <v>0</v>
      </c>
      <c r="U71" s="660"/>
      <c r="V71" s="660"/>
      <c r="W71" s="660"/>
      <c r="X71" s="660"/>
      <c r="Y71" s="634"/>
      <c r="Z71" s="671"/>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495"/>
      <c r="BA71" s="495"/>
      <c r="BB71" s="495"/>
      <c r="BC71" s="495"/>
      <c r="BD71" s="495"/>
      <c r="BE71" s="495"/>
      <c r="BF71" s="495"/>
      <c r="BG71" s="495"/>
      <c r="BH71" s="495"/>
      <c r="BI71" s="495"/>
      <c r="BJ71" s="495"/>
      <c r="BK71" s="495"/>
      <c r="BL71" s="495"/>
      <c r="BM71" s="495"/>
      <c r="BN71" s="495"/>
      <c r="BO71" s="495"/>
      <c r="BP71" s="495"/>
      <c r="BQ71" s="495"/>
      <c r="BR71" s="495"/>
      <c r="BS71" s="495"/>
      <c r="BT71" s="495"/>
      <c r="BU71" s="495"/>
      <c r="BV71" s="495"/>
      <c r="BW71" s="495"/>
      <c r="BX71" s="495"/>
      <c r="BY71" s="495"/>
      <c r="BZ71" s="495"/>
      <c r="CA71" s="495"/>
      <c r="CB71" s="495"/>
      <c r="CC71" s="495"/>
      <c r="CD71" s="495"/>
      <c r="CE71" s="495"/>
      <c r="CF71" s="495"/>
      <c r="CG71" s="495"/>
      <c r="CH71" s="495"/>
      <c r="CI71" s="495"/>
      <c r="CJ71" s="495"/>
      <c r="CK71" s="495"/>
      <c r="CL71" s="495"/>
      <c r="CM71" s="495"/>
      <c r="CN71" s="495"/>
      <c r="CO71" s="495"/>
      <c r="CP71" s="495"/>
      <c r="CQ71" s="495"/>
      <c r="CR71" s="495"/>
      <c r="CS71" s="495"/>
      <c r="CT71" s="495"/>
      <c r="CU71" s="495"/>
      <c r="CV71" s="495"/>
      <c r="CW71" s="495"/>
      <c r="CX71" s="495"/>
      <c r="CY71" s="495"/>
      <c r="CZ71" s="495"/>
      <c r="DA71" s="495"/>
      <c r="DB71" s="495"/>
      <c r="DC71" s="495"/>
      <c r="DD71" s="495"/>
      <c r="DE71" s="495"/>
      <c r="DF71" s="495"/>
      <c r="DG71" s="495"/>
      <c r="DH71" s="495"/>
      <c r="DI71" s="495"/>
      <c r="DJ71" s="495"/>
      <c r="DK71" s="495"/>
      <c r="DL71" s="495"/>
      <c r="DM71" s="495"/>
      <c r="DN71" s="495"/>
      <c r="DO71" s="495"/>
      <c r="DP71" s="495"/>
      <c r="DQ71" s="495"/>
      <c r="DR71" s="495"/>
      <c r="DS71" s="495"/>
      <c r="DT71" s="495"/>
      <c r="DU71" s="495"/>
      <c r="DV71" s="495"/>
      <c r="DW71" s="495"/>
      <c r="DX71" s="495"/>
      <c r="DY71" s="495"/>
      <c r="DZ71" s="495"/>
      <c r="EA71" s="495"/>
      <c r="EB71" s="495"/>
      <c r="EC71" s="495"/>
      <c r="ED71" s="495"/>
      <c r="EE71" s="495"/>
      <c r="EF71" s="495"/>
      <c r="EG71" s="495"/>
      <c r="EH71" s="495"/>
      <c r="EI71" s="495"/>
      <c r="EJ71" s="495"/>
      <c r="EK71" s="495"/>
      <c r="EL71" s="495"/>
      <c r="EM71" s="495"/>
      <c r="EN71" s="495"/>
      <c r="EO71" s="495"/>
      <c r="EP71" s="495"/>
      <c r="EQ71" s="495"/>
      <c r="ER71" s="495"/>
      <c r="ES71" s="495"/>
      <c r="ET71" s="495"/>
      <c r="EU71" s="495"/>
      <c r="EV71" s="495"/>
      <c r="EW71" s="495"/>
      <c r="EX71" s="495"/>
      <c r="EY71" s="495"/>
      <c r="EZ71" s="495"/>
      <c r="FA71" s="495"/>
      <c r="FB71" s="495"/>
      <c r="FC71" s="495"/>
      <c r="FD71" s="495"/>
      <c r="FE71" s="495"/>
      <c r="FF71" s="495"/>
      <c r="FG71" s="495"/>
      <c r="FH71" s="495"/>
      <c r="FI71" s="495"/>
      <c r="FJ71" s="495"/>
      <c r="FK71" s="495"/>
      <c r="FL71" s="495"/>
      <c r="FM71" s="495"/>
      <c r="FN71" s="495"/>
      <c r="FO71" s="495"/>
      <c r="FP71" s="495"/>
      <c r="FQ71" s="495"/>
      <c r="FR71" s="495"/>
      <c r="FS71" s="495"/>
      <c r="FT71" s="495"/>
      <c r="FU71" s="495"/>
      <c r="FV71" s="495"/>
      <c r="FW71" s="495"/>
      <c r="FX71" s="495"/>
      <c r="FY71" s="495"/>
      <c r="FZ71" s="495"/>
      <c r="GA71" s="495"/>
      <c r="GB71" s="495"/>
      <c r="GC71" s="495"/>
      <c r="GD71" s="495"/>
      <c r="GE71" s="495"/>
      <c r="GF71" s="495"/>
      <c r="GG71" s="495"/>
      <c r="GH71" s="495"/>
      <c r="GI71" s="495"/>
      <c r="GJ71" s="495"/>
      <c r="GK71" s="495"/>
      <c r="GL71" s="495"/>
      <c r="GM71" s="495"/>
      <c r="GN71" s="495"/>
      <c r="GO71" s="495"/>
      <c r="GP71" s="495"/>
      <c r="GQ71" s="495"/>
      <c r="GR71" s="495"/>
      <c r="GS71" s="495"/>
      <c r="GT71" s="495"/>
      <c r="GU71" s="495"/>
      <c r="GV71" s="495"/>
      <c r="GW71" s="495"/>
      <c r="GX71" s="495"/>
      <c r="GY71" s="495"/>
      <c r="GZ71" s="495"/>
      <c r="HA71" s="495"/>
      <c r="HB71" s="495"/>
      <c r="HC71" s="495"/>
      <c r="HD71" s="495"/>
      <c r="HE71" s="495"/>
      <c r="HF71" s="495"/>
      <c r="HG71" s="495"/>
      <c r="HH71" s="495"/>
      <c r="HI71" s="495"/>
      <c r="HJ71" s="495"/>
      <c r="HK71" s="495"/>
      <c r="HL71" s="495"/>
      <c r="HM71" s="495"/>
      <c r="HN71" s="495"/>
      <c r="HO71" s="495"/>
      <c r="HP71" s="495"/>
      <c r="HQ71" s="495"/>
      <c r="HR71" s="495"/>
      <c r="HS71" s="495"/>
      <c r="HT71" s="495"/>
      <c r="HU71" s="495"/>
      <c r="HV71" s="495"/>
      <c r="HW71" s="495"/>
      <c r="HX71" s="495"/>
      <c r="HY71" s="495"/>
      <c r="HZ71" s="495"/>
      <c r="IA71" s="495"/>
      <c r="IB71" s="495"/>
      <c r="IC71" s="495"/>
      <c r="ID71" s="495"/>
      <c r="IE71" s="495"/>
      <c r="IF71" s="495"/>
      <c r="IG71" s="495"/>
      <c r="IH71" s="495"/>
      <c r="II71" s="495"/>
      <c r="IJ71" s="495"/>
      <c r="IK71" s="495"/>
      <c r="IL71" s="495"/>
      <c r="IM71" s="495"/>
      <c r="IN71" s="495"/>
      <c r="IO71" s="495"/>
      <c r="IP71" s="495"/>
      <c r="IQ71" s="495"/>
      <c r="IR71" s="495"/>
      <c r="IS71" s="495"/>
      <c r="IT71" s="495"/>
      <c r="IU71" s="495"/>
      <c r="IV71" s="495"/>
      <c r="IW71" s="495"/>
    </row>
    <row r="72" s="527" customFormat="1" ht="23.1" customHeight="1" spans="1:256">
      <c r="A72" s="418"/>
      <c r="B72" s="309" t="s">
        <v>177</v>
      </c>
      <c r="C72" s="309" t="s">
        <v>109</v>
      </c>
      <c r="D72" s="364">
        <f>D73+D79+D82+D85</f>
        <v>1522860</v>
      </c>
      <c r="E72" s="364">
        <v>1047279</v>
      </c>
      <c r="F72" s="364">
        <v>638388</v>
      </c>
      <c r="G72" s="364">
        <v>355692</v>
      </c>
      <c r="H72" s="364">
        <v>0</v>
      </c>
      <c r="I72" s="364">
        <v>53199</v>
      </c>
      <c r="J72" s="364">
        <v>0</v>
      </c>
      <c r="K72" s="364">
        <v>330035</v>
      </c>
      <c r="L72" s="364">
        <v>159053</v>
      </c>
      <c r="M72" s="364">
        <v>79526</v>
      </c>
      <c r="N72" s="364">
        <v>74556</v>
      </c>
      <c r="O72" s="364">
        <v>0</v>
      </c>
      <c r="P72" s="364">
        <v>9941</v>
      </c>
      <c r="Q72" s="364">
        <v>6959</v>
      </c>
      <c r="R72" s="364">
        <v>0</v>
      </c>
      <c r="S72" s="364">
        <v>119290</v>
      </c>
      <c r="T72" s="364">
        <v>26256</v>
      </c>
      <c r="U72" s="364">
        <v>720</v>
      </c>
      <c r="V72" s="297">
        <v>0</v>
      </c>
      <c r="W72" s="407">
        <v>9576</v>
      </c>
      <c r="X72" s="407">
        <v>15960</v>
      </c>
      <c r="Y72" s="297">
        <v>0</v>
      </c>
      <c r="Z72" s="670"/>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c r="CA72" s="673"/>
      <c r="CB72" s="673"/>
      <c r="CC72" s="673"/>
      <c r="CD72" s="673"/>
      <c r="CE72" s="673"/>
      <c r="CF72" s="673"/>
      <c r="CG72" s="673"/>
      <c r="CH72" s="673"/>
      <c r="CI72" s="673"/>
      <c r="CJ72" s="673"/>
      <c r="CK72" s="673"/>
      <c r="CL72" s="673"/>
      <c r="CM72" s="673"/>
      <c r="CN72" s="673"/>
      <c r="CO72" s="673"/>
      <c r="CP72" s="673"/>
      <c r="CQ72" s="673"/>
      <c r="CR72" s="673"/>
      <c r="CS72" s="673"/>
      <c r="CT72" s="673"/>
      <c r="CU72" s="673"/>
      <c r="CV72" s="673"/>
      <c r="CW72" s="673"/>
      <c r="CX72" s="673"/>
      <c r="CY72" s="673"/>
      <c r="CZ72" s="673"/>
      <c r="DA72" s="673"/>
      <c r="DB72" s="673"/>
      <c r="DC72" s="673"/>
      <c r="DD72" s="673"/>
      <c r="DE72" s="673"/>
      <c r="DF72" s="673"/>
      <c r="DG72" s="673"/>
      <c r="DH72" s="673"/>
      <c r="DI72" s="673"/>
      <c r="DJ72" s="673"/>
      <c r="DK72" s="673"/>
      <c r="DL72" s="673"/>
      <c r="DM72" s="673"/>
      <c r="DN72" s="673"/>
      <c r="DO72" s="673"/>
      <c r="DP72" s="673"/>
      <c r="DQ72" s="673"/>
      <c r="DR72" s="673"/>
      <c r="DS72" s="673"/>
      <c r="DT72" s="673"/>
      <c r="DU72" s="673"/>
      <c r="DV72" s="673"/>
      <c r="DW72" s="673"/>
      <c r="DX72" s="673"/>
      <c r="DY72" s="673"/>
      <c r="DZ72" s="673"/>
      <c r="EA72" s="673"/>
      <c r="EB72" s="673"/>
      <c r="EC72" s="673"/>
      <c r="ED72" s="673"/>
      <c r="EE72" s="673"/>
      <c r="EF72" s="673"/>
      <c r="EG72" s="673"/>
      <c r="EH72" s="673"/>
      <c r="EI72" s="673"/>
      <c r="EJ72" s="673"/>
      <c r="EK72" s="673"/>
      <c r="EL72" s="673"/>
      <c r="EM72" s="673"/>
      <c r="EN72" s="673"/>
      <c r="EO72" s="673"/>
      <c r="EP72" s="673"/>
      <c r="EQ72" s="673"/>
      <c r="ER72" s="673"/>
      <c r="ES72" s="673"/>
      <c r="ET72" s="673"/>
      <c r="EU72" s="673"/>
      <c r="EV72" s="673"/>
      <c r="EW72" s="673"/>
      <c r="EX72" s="673"/>
      <c r="EY72" s="673"/>
      <c r="EZ72" s="673"/>
      <c r="FA72" s="673"/>
      <c r="FB72" s="673"/>
      <c r="FC72" s="673"/>
      <c r="FD72" s="673"/>
      <c r="FE72" s="673"/>
      <c r="FF72" s="673"/>
      <c r="FG72" s="673"/>
      <c r="FH72" s="673"/>
      <c r="FI72" s="673"/>
      <c r="FJ72" s="673"/>
      <c r="FK72" s="673"/>
      <c r="FL72" s="673"/>
      <c r="FM72" s="673"/>
      <c r="FN72" s="673"/>
      <c r="FO72" s="673"/>
      <c r="FP72" s="673"/>
      <c r="FQ72" s="673"/>
      <c r="FR72" s="673"/>
      <c r="FS72" s="673"/>
      <c r="FT72" s="673"/>
      <c r="FU72" s="673"/>
      <c r="FV72" s="673"/>
      <c r="FW72" s="673"/>
      <c r="FX72" s="673"/>
      <c r="FY72" s="673"/>
      <c r="FZ72" s="673"/>
      <c r="GA72" s="673"/>
      <c r="GB72" s="673"/>
      <c r="GC72" s="673"/>
      <c r="GD72" s="673"/>
      <c r="GE72" s="673"/>
      <c r="GF72" s="673"/>
      <c r="GG72" s="673"/>
      <c r="GH72" s="673"/>
      <c r="GI72" s="673"/>
      <c r="GJ72" s="673"/>
      <c r="GK72" s="673"/>
      <c r="GL72" s="673"/>
      <c r="GM72" s="673"/>
      <c r="GN72" s="673"/>
      <c r="GO72" s="673"/>
      <c r="GP72" s="673"/>
      <c r="GQ72" s="673"/>
      <c r="GR72" s="673"/>
      <c r="GS72" s="673"/>
      <c r="GT72" s="673"/>
      <c r="GU72" s="673"/>
      <c r="GV72" s="673"/>
      <c r="GW72" s="673"/>
      <c r="GX72" s="673"/>
      <c r="GY72" s="673"/>
      <c r="GZ72" s="673"/>
      <c r="HA72" s="673"/>
      <c r="HB72" s="673"/>
      <c r="HC72" s="673"/>
      <c r="HD72" s="673"/>
      <c r="HE72" s="673"/>
      <c r="HF72" s="673"/>
      <c r="HG72" s="673"/>
      <c r="HH72" s="673"/>
      <c r="HI72" s="673"/>
      <c r="HJ72" s="673"/>
      <c r="HK72" s="673"/>
      <c r="HL72" s="673"/>
      <c r="HM72" s="673"/>
      <c r="HN72" s="673"/>
      <c r="HO72" s="673"/>
      <c r="HP72" s="673"/>
      <c r="HQ72" s="673"/>
      <c r="HR72" s="673"/>
      <c r="HS72" s="673"/>
      <c r="HT72" s="673"/>
      <c r="HU72" s="673"/>
      <c r="HV72" s="673"/>
      <c r="HW72" s="673"/>
      <c r="HX72" s="673"/>
      <c r="HY72" s="673"/>
      <c r="HZ72" s="673"/>
      <c r="IA72" s="673"/>
      <c r="IB72" s="673"/>
      <c r="IC72" s="673"/>
      <c r="ID72" s="673"/>
      <c r="IE72" s="673"/>
      <c r="IF72" s="673"/>
      <c r="IG72" s="673"/>
      <c r="IH72" s="673"/>
      <c r="II72" s="673"/>
      <c r="IJ72" s="673"/>
      <c r="IK72" s="673"/>
      <c r="IL72" s="673"/>
      <c r="IM72" s="673"/>
      <c r="IN72" s="673"/>
      <c r="IO72" s="673"/>
      <c r="IP72" s="673"/>
      <c r="IQ72" s="673"/>
      <c r="IR72" s="673"/>
      <c r="IS72" s="673"/>
      <c r="IT72" s="673"/>
      <c r="IU72" s="673"/>
      <c r="IV72" s="673"/>
    </row>
    <row r="73" s="524" customFormat="1" ht="23.1" customHeight="1" spans="1:256">
      <c r="A73" s="311">
        <v>208</v>
      </c>
      <c r="B73" s="312" t="s">
        <v>177</v>
      </c>
      <c r="C73" s="313" t="s">
        <v>121</v>
      </c>
      <c r="D73" s="366">
        <f t="shared" ref="D73:D89" si="15">E73+K73+S73+T73</f>
        <v>255479</v>
      </c>
      <c r="E73" s="366">
        <f t="shared" ref="E73:E87" si="16">F73+G73+I73</f>
        <v>0</v>
      </c>
      <c r="F73" s="366"/>
      <c r="G73" s="366"/>
      <c r="H73" s="366"/>
      <c r="I73" s="366"/>
      <c r="J73" s="366"/>
      <c r="K73" s="366">
        <f t="shared" ref="K73:K87" si="17">L73+M73+N73+O73+P73+Q73+R73</f>
        <v>255479</v>
      </c>
      <c r="L73" s="366">
        <v>159053</v>
      </c>
      <c r="M73" s="366">
        <v>79526</v>
      </c>
      <c r="N73" s="366"/>
      <c r="O73" s="366"/>
      <c r="P73" s="366">
        <v>9941</v>
      </c>
      <c r="Q73" s="366">
        <v>6959</v>
      </c>
      <c r="R73" s="366"/>
      <c r="S73" s="366"/>
      <c r="T73" s="366">
        <f t="shared" ref="T73:T87" si="18">U73+W73+X73</f>
        <v>0</v>
      </c>
      <c r="U73" s="366"/>
      <c r="V73" s="411"/>
      <c r="W73" s="408"/>
      <c r="X73" s="408"/>
      <c r="Y73" s="411"/>
      <c r="Z73" s="671"/>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4"/>
      <c r="BV73" s="674"/>
      <c r="BW73" s="674"/>
      <c r="BX73" s="674"/>
      <c r="BY73" s="674"/>
      <c r="BZ73" s="674"/>
      <c r="CA73" s="674"/>
      <c r="CB73" s="674"/>
      <c r="CC73" s="674"/>
      <c r="CD73" s="674"/>
      <c r="CE73" s="674"/>
      <c r="CF73" s="674"/>
      <c r="CG73" s="674"/>
      <c r="CH73" s="674"/>
      <c r="CI73" s="674"/>
      <c r="CJ73" s="674"/>
      <c r="CK73" s="674"/>
      <c r="CL73" s="674"/>
      <c r="CM73" s="674"/>
      <c r="CN73" s="674"/>
      <c r="CO73" s="674"/>
      <c r="CP73" s="674"/>
      <c r="CQ73" s="674"/>
      <c r="CR73" s="674"/>
      <c r="CS73" s="674"/>
      <c r="CT73" s="674"/>
      <c r="CU73" s="674"/>
      <c r="CV73" s="674"/>
      <c r="CW73" s="674"/>
      <c r="CX73" s="674"/>
      <c r="CY73" s="674"/>
      <c r="CZ73" s="674"/>
      <c r="DA73" s="674"/>
      <c r="DB73" s="674"/>
      <c r="DC73" s="674"/>
      <c r="DD73" s="674"/>
      <c r="DE73" s="674"/>
      <c r="DF73" s="674"/>
      <c r="DG73" s="674"/>
      <c r="DH73" s="674"/>
      <c r="DI73" s="674"/>
      <c r="DJ73" s="674"/>
      <c r="DK73" s="674"/>
      <c r="DL73" s="674"/>
      <c r="DM73" s="674"/>
      <c r="DN73" s="674"/>
      <c r="DO73" s="674"/>
      <c r="DP73" s="674"/>
      <c r="DQ73" s="674"/>
      <c r="DR73" s="674"/>
      <c r="DS73" s="674"/>
      <c r="DT73" s="674"/>
      <c r="DU73" s="674"/>
      <c r="DV73" s="674"/>
      <c r="DW73" s="674"/>
      <c r="DX73" s="674"/>
      <c r="DY73" s="674"/>
      <c r="DZ73" s="674"/>
      <c r="EA73" s="674"/>
      <c r="EB73" s="674"/>
      <c r="EC73" s="674"/>
      <c r="ED73" s="674"/>
      <c r="EE73" s="674"/>
      <c r="EF73" s="674"/>
      <c r="EG73" s="674"/>
      <c r="EH73" s="674"/>
      <c r="EI73" s="674"/>
      <c r="EJ73" s="674"/>
      <c r="EK73" s="674"/>
      <c r="EL73" s="674"/>
      <c r="EM73" s="674"/>
      <c r="EN73" s="674"/>
      <c r="EO73" s="674"/>
      <c r="EP73" s="674"/>
      <c r="EQ73" s="674"/>
      <c r="ER73" s="674"/>
      <c r="ES73" s="674"/>
      <c r="ET73" s="674"/>
      <c r="EU73" s="674"/>
      <c r="EV73" s="674"/>
      <c r="EW73" s="674"/>
      <c r="EX73" s="674"/>
      <c r="EY73" s="674"/>
      <c r="EZ73" s="674"/>
      <c r="FA73" s="674"/>
      <c r="FB73" s="674"/>
      <c r="FC73" s="674"/>
      <c r="FD73" s="674"/>
      <c r="FE73" s="674"/>
      <c r="FF73" s="674"/>
      <c r="FG73" s="674"/>
      <c r="FH73" s="674"/>
      <c r="FI73" s="674"/>
      <c r="FJ73" s="674"/>
      <c r="FK73" s="674"/>
      <c r="FL73" s="674"/>
      <c r="FM73" s="674"/>
      <c r="FN73" s="674"/>
      <c r="FO73" s="674"/>
      <c r="FP73" s="674"/>
      <c r="FQ73" s="674"/>
      <c r="FR73" s="674"/>
      <c r="FS73" s="674"/>
      <c r="FT73" s="674"/>
      <c r="FU73" s="674"/>
      <c r="FV73" s="674"/>
      <c r="FW73" s="674"/>
      <c r="FX73" s="674"/>
      <c r="FY73" s="674"/>
      <c r="FZ73" s="674"/>
      <c r="GA73" s="674"/>
      <c r="GB73" s="674"/>
      <c r="GC73" s="674"/>
      <c r="GD73" s="674"/>
      <c r="GE73" s="674"/>
      <c r="GF73" s="674"/>
      <c r="GG73" s="674"/>
      <c r="GH73" s="674"/>
      <c r="GI73" s="674"/>
      <c r="GJ73" s="674"/>
      <c r="GK73" s="674"/>
      <c r="GL73" s="674"/>
      <c r="GM73" s="674"/>
      <c r="GN73" s="674"/>
      <c r="GO73" s="674"/>
      <c r="GP73" s="674"/>
      <c r="GQ73" s="674"/>
      <c r="GR73" s="674"/>
      <c r="GS73" s="674"/>
      <c r="GT73" s="674"/>
      <c r="GU73" s="674"/>
      <c r="GV73" s="674"/>
      <c r="GW73" s="674"/>
      <c r="GX73" s="674"/>
      <c r="GY73" s="674"/>
      <c r="GZ73" s="674"/>
      <c r="HA73" s="674"/>
      <c r="HB73" s="674"/>
      <c r="HC73" s="674"/>
      <c r="HD73" s="674"/>
      <c r="HE73" s="674"/>
      <c r="HF73" s="674"/>
      <c r="HG73" s="674"/>
      <c r="HH73" s="674"/>
      <c r="HI73" s="674"/>
      <c r="HJ73" s="674"/>
      <c r="HK73" s="674"/>
      <c r="HL73" s="674"/>
      <c r="HM73" s="674"/>
      <c r="HN73" s="674"/>
      <c r="HO73" s="674"/>
      <c r="HP73" s="674"/>
      <c r="HQ73" s="674"/>
      <c r="HR73" s="674"/>
      <c r="HS73" s="674"/>
      <c r="HT73" s="674"/>
      <c r="HU73" s="674"/>
      <c r="HV73" s="674"/>
      <c r="HW73" s="674"/>
      <c r="HX73" s="674"/>
      <c r="HY73" s="674"/>
      <c r="HZ73" s="674"/>
      <c r="IA73" s="674"/>
      <c r="IB73" s="674"/>
      <c r="IC73" s="674"/>
      <c r="ID73" s="674"/>
      <c r="IE73" s="674"/>
      <c r="IF73" s="674"/>
      <c r="IG73" s="674"/>
      <c r="IH73" s="674"/>
      <c r="II73" s="674"/>
      <c r="IJ73" s="674"/>
      <c r="IK73" s="674"/>
      <c r="IL73" s="674"/>
      <c r="IM73" s="674"/>
      <c r="IN73" s="674"/>
      <c r="IO73" s="674"/>
      <c r="IP73" s="674"/>
      <c r="IQ73" s="674"/>
      <c r="IR73" s="674"/>
      <c r="IS73" s="674"/>
      <c r="IT73" s="674"/>
      <c r="IU73" s="674"/>
      <c r="IV73" s="674"/>
    </row>
    <row r="74" s="524" customFormat="1" ht="23.1" customHeight="1" spans="1:256">
      <c r="A74" s="308">
        <v>20805</v>
      </c>
      <c r="B74" s="312" t="s">
        <v>177</v>
      </c>
      <c r="C74" s="313" t="s">
        <v>123</v>
      </c>
      <c r="D74" s="366">
        <f t="shared" si="15"/>
        <v>238579</v>
      </c>
      <c r="E74" s="366">
        <f t="shared" si="16"/>
        <v>0</v>
      </c>
      <c r="F74" s="366"/>
      <c r="G74" s="366"/>
      <c r="H74" s="366"/>
      <c r="I74" s="366"/>
      <c r="J74" s="366"/>
      <c r="K74" s="366">
        <f t="shared" si="17"/>
        <v>238579</v>
      </c>
      <c r="L74" s="366">
        <v>159053</v>
      </c>
      <c r="M74" s="366">
        <v>79526</v>
      </c>
      <c r="N74" s="366"/>
      <c r="O74" s="366"/>
      <c r="P74" s="366"/>
      <c r="Q74" s="366"/>
      <c r="R74" s="366"/>
      <c r="S74" s="366"/>
      <c r="T74" s="366">
        <f t="shared" si="18"/>
        <v>0</v>
      </c>
      <c r="U74" s="366"/>
      <c r="V74" s="411"/>
      <c r="W74" s="408"/>
      <c r="X74" s="408"/>
      <c r="Y74" s="411"/>
      <c r="Z74" s="671"/>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4"/>
      <c r="BT74" s="674"/>
      <c r="BU74" s="674"/>
      <c r="BV74" s="674"/>
      <c r="BW74" s="674"/>
      <c r="BX74" s="674"/>
      <c r="BY74" s="674"/>
      <c r="BZ74" s="674"/>
      <c r="CA74" s="674"/>
      <c r="CB74" s="674"/>
      <c r="CC74" s="674"/>
      <c r="CD74" s="674"/>
      <c r="CE74" s="674"/>
      <c r="CF74" s="674"/>
      <c r="CG74" s="674"/>
      <c r="CH74" s="674"/>
      <c r="CI74" s="674"/>
      <c r="CJ74" s="674"/>
      <c r="CK74" s="674"/>
      <c r="CL74" s="674"/>
      <c r="CM74" s="674"/>
      <c r="CN74" s="674"/>
      <c r="CO74" s="674"/>
      <c r="CP74" s="674"/>
      <c r="CQ74" s="674"/>
      <c r="CR74" s="674"/>
      <c r="CS74" s="674"/>
      <c r="CT74" s="674"/>
      <c r="CU74" s="674"/>
      <c r="CV74" s="674"/>
      <c r="CW74" s="674"/>
      <c r="CX74" s="674"/>
      <c r="CY74" s="674"/>
      <c r="CZ74" s="674"/>
      <c r="DA74" s="674"/>
      <c r="DB74" s="674"/>
      <c r="DC74" s="674"/>
      <c r="DD74" s="674"/>
      <c r="DE74" s="674"/>
      <c r="DF74" s="674"/>
      <c r="DG74" s="674"/>
      <c r="DH74" s="674"/>
      <c r="DI74" s="674"/>
      <c r="DJ74" s="674"/>
      <c r="DK74" s="674"/>
      <c r="DL74" s="674"/>
      <c r="DM74" s="674"/>
      <c r="DN74" s="674"/>
      <c r="DO74" s="674"/>
      <c r="DP74" s="674"/>
      <c r="DQ74" s="674"/>
      <c r="DR74" s="674"/>
      <c r="DS74" s="674"/>
      <c r="DT74" s="674"/>
      <c r="DU74" s="674"/>
      <c r="DV74" s="674"/>
      <c r="DW74" s="674"/>
      <c r="DX74" s="674"/>
      <c r="DY74" s="674"/>
      <c r="DZ74" s="674"/>
      <c r="EA74" s="674"/>
      <c r="EB74" s="674"/>
      <c r="EC74" s="674"/>
      <c r="ED74" s="674"/>
      <c r="EE74" s="674"/>
      <c r="EF74" s="674"/>
      <c r="EG74" s="674"/>
      <c r="EH74" s="674"/>
      <c r="EI74" s="674"/>
      <c r="EJ74" s="674"/>
      <c r="EK74" s="674"/>
      <c r="EL74" s="674"/>
      <c r="EM74" s="674"/>
      <c r="EN74" s="674"/>
      <c r="EO74" s="674"/>
      <c r="EP74" s="674"/>
      <c r="EQ74" s="674"/>
      <c r="ER74" s="674"/>
      <c r="ES74" s="674"/>
      <c r="ET74" s="674"/>
      <c r="EU74" s="674"/>
      <c r="EV74" s="674"/>
      <c r="EW74" s="674"/>
      <c r="EX74" s="674"/>
      <c r="EY74" s="674"/>
      <c r="EZ74" s="674"/>
      <c r="FA74" s="674"/>
      <c r="FB74" s="674"/>
      <c r="FC74" s="674"/>
      <c r="FD74" s="674"/>
      <c r="FE74" s="674"/>
      <c r="FF74" s="674"/>
      <c r="FG74" s="674"/>
      <c r="FH74" s="674"/>
      <c r="FI74" s="674"/>
      <c r="FJ74" s="674"/>
      <c r="FK74" s="674"/>
      <c r="FL74" s="674"/>
      <c r="FM74" s="674"/>
      <c r="FN74" s="674"/>
      <c r="FO74" s="674"/>
      <c r="FP74" s="674"/>
      <c r="FQ74" s="674"/>
      <c r="FR74" s="674"/>
      <c r="FS74" s="674"/>
      <c r="FT74" s="674"/>
      <c r="FU74" s="674"/>
      <c r="FV74" s="674"/>
      <c r="FW74" s="674"/>
      <c r="FX74" s="674"/>
      <c r="FY74" s="674"/>
      <c r="FZ74" s="674"/>
      <c r="GA74" s="674"/>
      <c r="GB74" s="674"/>
      <c r="GC74" s="674"/>
      <c r="GD74" s="674"/>
      <c r="GE74" s="674"/>
      <c r="GF74" s="674"/>
      <c r="GG74" s="674"/>
      <c r="GH74" s="674"/>
      <c r="GI74" s="674"/>
      <c r="GJ74" s="674"/>
      <c r="GK74" s="674"/>
      <c r="GL74" s="674"/>
      <c r="GM74" s="674"/>
      <c r="GN74" s="674"/>
      <c r="GO74" s="674"/>
      <c r="GP74" s="674"/>
      <c r="GQ74" s="674"/>
      <c r="GR74" s="674"/>
      <c r="GS74" s="674"/>
      <c r="GT74" s="674"/>
      <c r="GU74" s="674"/>
      <c r="GV74" s="674"/>
      <c r="GW74" s="674"/>
      <c r="GX74" s="674"/>
      <c r="GY74" s="674"/>
      <c r="GZ74" s="674"/>
      <c r="HA74" s="674"/>
      <c r="HB74" s="674"/>
      <c r="HC74" s="674"/>
      <c r="HD74" s="674"/>
      <c r="HE74" s="674"/>
      <c r="HF74" s="674"/>
      <c r="HG74" s="674"/>
      <c r="HH74" s="674"/>
      <c r="HI74" s="674"/>
      <c r="HJ74" s="674"/>
      <c r="HK74" s="674"/>
      <c r="HL74" s="674"/>
      <c r="HM74" s="674"/>
      <c r="HN74" s="674"/>
      <c r="HO74" s="674"/>
      <c r="HP74" s="674"/>
      <c r="HQ74" s="674"/>
      <c r="HR74" s="674"/>
      <c r="HS74" s="674"/>
      <c r="HT74" s="674"/>
      <c r="HU74" s="674"/>
      <c r="HV74" s="674"/>
      <c r="HW74" s="674"/>
      <c r="HX74" s="674"/>
      <c r="HY74" s="674"/>
      <c r="HZ74" s="674"/>
      <c r="IA74" s="674"/>
      <c r="IB74" s="674"/>
      <c r="IC74" s="674"/>
      <c r="ID74" s="674"/>
      <c r="IE74" s="674"/>
      <c r="IF74" s="674"/>
      <c r="IG74" s="674"/>
      <c r="IH74" s="674"/>
      <c r="II74" s="674"/>
      <c r="IJ74" s="674"/>
      <c r="IK74" s="674"/>
      <c r="IL74" s="674"/>
      <c r="IM74" s="674"/>
      <c r="IN74" s="674"/>
      <c r="IO74" s="674"/>
      <c r="IP74" s="674"/>
      <c r="IQ74" s="674"/>
      <c r="IR74" s="674"/>
      <c r="IS74" s="674"/>
      <c r="IT74" s="674"/>
      <c r="IU74" s="674"/>
      <c r="IV74" s="674"/>
    </row>
    <row r="75" s="524" customFormat="1" ht="23.1" customHeight="1" spans="1:256">
      <c r="A75" s="315">
        <v>2080505</v>
      </c>
      <c r="B75" s="312" t="s">
        <v>177</v>
      </c>
      <c r="C75" s="313" t="s">
        <v>180</v>
      </c>
      <c r="D75" s="366">
        <f t="shared" si="15"/>
        <v>159053</v>
      </c>
      <c r="E75" s="366">
        <f t="shared" si="16"/>
        <v>0</v>
      </c>
      <c r="F75" s="366"/>
      <c r="G75" s="366"/>
      <c r="H75" s="366"/>
      <c r="I75" s="366"/>
      <c r="J75" s="366"/>
      <c r="K75" s="366">
        <f t="shared" si="17"/>
        <v>159053</v>
      </c>
      <c r="L75" s="366">
        <v>159053</v>
      </c>
      <c r="M75" s="366"/>
      <c r="N75" s="366"/>
      <c r="O75" s="366"/>
      <c r="P75" s="366"/>
      <c r="Q75" s="366"/>
      <c r="R75" s="366"/>
      <c r="S75" s="366"/>
      <c r="T75" s="366">
        <f t="shared" si="18"/>
        <v>0</v>
      </c>
      <c r="U75" s="366"/>
      <c r="V75" s="411"/>
      <c r="W75" s="408"/>
      <c r="X75" s="408"/>
      <c r="Y75" s="411"/>
      <c r="Z75" s="671"/>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4"/>
      <c r="BV75" s="674"/>
      <c r="BW75" s="674"/>
      <c r="BX75" s="674"/>
      <c r="BY75" s="674"/>
      <c r="BZ75" s="674"/>
      <c r="CA75" s="674"/>
      <c r="CB75" s="674"/>
      <c r="CC75" s="674"/>
      <c r="CD75" s="674"/>
      <c r="CE75" s="674"/>
      <c r="CF75" s="674"/>
      <c r="CG75" s="674"/>
      <c r="CH75" s="674"/>
      <c r="CI75" s="674"/>
      <c r="CJ75" s="674"/>
      <c r="CK75" s="674"/>
      <c r="CL75" s="674"/>
      <c r="CM75" s="674"/>
      <c r="CN75" s="674"/>
      <c r="CO75" s="674"/>
      <c r="CP75" s="674"/>
      <c r="CQ75" s="674"/>
      <c r="CR75" s="674"/>
      <c r="CS75" s="674"/>
      <c r="CT75" s="674"/>
      <c r="CU75" s="674"/>
      <c r="CV75" s="674"/>
      <c r="CW75" s="674"/>
      <c r="CX75" s="674"/>
      <c r="CY75" s="674"/>
      <c r="CZ75" s="674"/>
      <c r="DA75" s="674"/>
      <c r="DB75" s="674"/>
      <c r="DC75" s="674"/>
      <c r="DD75" s="674"/>
      <c r="DE75" s="674"/>
      <c r="DF75" s="674"/>
      <c r="DG75" s="674"/>
      <c r="DH75" s="674"/>
      <c r="DI75" s="674"/>
      <c r="DJ75" s="674"/>
      <c r="DK75" s="674"/>
      <c r="DL75" s="674"/>
      <c r="DM75" s="674"/>
      <c r="DN75" s="674"/>
      <c r="DO75" s="674"/>
      <c r="DP75" s="674"/>
      <c r="DQ75" s="674"/>
      <c r="DR75" s="674"/>
      <c r="DS75" s="674"/>
      <c r="DT75" s="674"/>
      <c r="DU75" s="674"/>
      <c r="DV75" s="674"/>
      <c r="DW75" s="674"/>
      <c r="DX75" s="674"/>
      <c r="DY75" s="674"/>
      <c r="DZ75" s="674"/>
      <c r="EA75" s="674"/>
      <c r="EB75" s="674"/>
      <c r="EC75" s="674"/>
      <c r="ED75" s="674"/>
      <c r="EE75" s="674"/>
      <c r="EF75" s="674"/>
      <c r="EG75" s="674"/>
      <c r="EH75" s="674"/>
      <c r="EI75" s="674"/>
      <c r="EJ75" s="674"/>
      <c r="EK75" s="674"/>
      <c r="EL75" s="674"/>
      <c r="EM75" s="674"/>
      <c r="EN75" s="674"/>
      <c r="EO75" s="674"/>
      <c r="EP75" s="674"/>
      <c r="EQ75" s="674"/>
      <c r="ER75" s="674"/>
      <c r="ES75" s="674"/>
      <c r="ET75" s="674"/>
      <c r="EU75" s="674"/>
      <c r="EV75" s="674"/>
      <c r="EW75" s="674"/>
      <c r="EX75" s="674"/>
      <c r="EY75" s="674"/>
      <c r="EZ75" s="674"/>
      <c r="FA75" s="674"/>
      <c r="FB75" s="674"/>
      <c r="FC75" s="674"/>
      <c r="FD75" s="674"/>
      <c r="FE75" s="674"/>
      <c r="FF75" s="674"/>
      <c r="FG75" s="674"/>
      <c r="FH75" s="674"/>
      <c r="FI75" s="674"/>
      <c r="FJ75" s="674"/>
      <c r="FK75" s="674"/>
      <c r="FL75" s="674"/>
      <c r="FM75" s="674"/>
      <c r="FN75" s="674"/>
      <c r="FO75" s="674"/>
      <c r="FP75" s="674"/>
      <c r="FQ75" s="674"/>
      <c r="FR75" s="674"/>
      <c r="FS75" s="674"/>
      <c r="FT75" s="674"/>
      <c r="FU75" s="674"/>
      <c r="FV75" s="674"/>
      <c r="FW75" s="674"/>
      <c r="FX75" s="674"/>
      <c r="FY75" s="674"/>
      <c r="FZ75" s="674"/>
      <c r="GA75" s="674"/>
      <c r="GB75" s="674"/>
      <c r="GC75" s="674"/>
      <c r="GD75" s="674"/>
      <c r="GE75" s="674"/>
      <c r="GF75" s="674"/>
      <c r="GG75" s="674"/>
      <c r="GH75" s="674"/>
      <c r="GI75" s="674"/>
      <c r="GJ75" s="674"/>
      <c r="GK75" s="674"/>
      <c r="GL75" s="674"/>
      <c r="GM75" s="674"/>
      <c r="GN75" s="674"/>
      <c r="GO75" s="674"/>
      <c r="GP75" s="674"/>
      <c r="GQ75" s="674"/>
      <c r="GR75" s="674"/>
      <c r="GS75" s="674"/>
      <c r="GT75" s="674"/>
      <c r="GU75" s="674"/>
      <c r="GV75" s="674"/>
      <c r="GW75" s="674"/>
      <c r="GX75" s="674"/>
      <c r="GY75" s="674"/>
      <c r="GZ75" s="674"/>
      <c r="HA75" s="674"/>
      <c r="HB75" s="674"/>
      <c r="HC75" s="674"/>
      <c r="HD75" s="674"/>
      <c r="HE75" s="674"/>
      <c r="HF75" s="674"/>
      <c r="HG75" s="674"/>
      <c r="HH75" s="674"/>
      <c r="HI75" s="674"/>
      <c r="HJ75" s="674"/>
      <c r="HK75" s="674"/>
      <c r="HL75" s="674"/>
      <c r="HM75" s="674"/>
      <c r="HN75" s="674"/>
      <c r="HO75" s="674"/>
      <c r="HP75" s="674"/>
      <c r="HQ75" s="674"/>
      <c r="HR75" s="674"/>
      <c r="HS75" s="674"/>
      <c r="HT75" s="674"/>
      <c r="HU75" s="674"/>
      <c r="HV75" s="674"/>
      <c r="HW75" s="674"/>
      <c r="HX75" s="674"/>
      <c r="HY75" s="674"/>
      <c r="HZ75" s="674"/>
      <c r="IA75" s="674"/>
      <c r="IB75" s="674"/>
      <c r="IC75" s="674"/>
      <c r="ID75" s="674"/>
      <c r="IE75" s="674"/>
      <c r="IF75" s="674"/>
      <c r="IG75" s="674"/>
      <c r="IH75" s="674"/>
      <c r="II75" s="674"/>
      <c r="IJ75" s="674"/>
      <c r="IK75" s="674"/>
      <c r="IL75" s="674"/>
      <c r="IM75" s="674"/>
      <c r="IN75" s="674"/>
      <c r="IO75" s="674"/>
      <c r="IP75" s="674"/>
      <c r="IQ75" s="674"/>
      <c r="IR75" s="674"/>
      <c r="IS75" s="674"/>
      <c r="IT75" s="674"/>
      <c r="IU75" s="674"/>
      <c r="IV75" s="674"/>
    </row>
    <row r="76" s="524" customFormat="1" ht="23.1" customHeight="1" spans="1:256">
      <c r="A76" s="315">
        <v>2080506</v>
      </c>
      <c r="B76" s="312" t="s">
        <v>177</v>
      </c>
      <c r="C76" s="313" t="s">
        <v>181</v>
      </c>
      <c r="D76" s="366">
        <f t="shared" si="15"/>
        <v>79526</v>
      </c>
      <c r="E76" s="366">
        <f t="shared" si="16"/>
        <v>0</v>
      </c>
      <c r="F76" s="366"/>
      <c r="G76" s="366"/>
      <c r="H76" s="366"/>
      <c r="I76" s="366"/>
      <c r="J76" s="366"/>
      <c r="K76" s="366">
        <f t="shared" si="17"/>
        <v>79526</v>
      </c>
      <c r="L76" s="366"/>
      <c r="M76" s="366">
        <v>79526</v>
      </c>
      <c r="N76" s="366"/>
      <c r="O76" s="366"/>
      <c r="P76" s="366"/>
      <c r="Q76" s="366"/>
      <c r="R76" s="366"/>
      <c r="S76" s="366"/>
      <c r="T76" s="366">
        <f t="shared" si="18"/>
        <v>0</v>
      </c>
      <c r="U76" s="366"/>
      <c r="V76" s="411"/>
      <c r="W76" s="408"/>
      <c r="X76" s="408"/>
      <c r="Y76" s="411"/>
      <c r="Z76" s="671"/>
      <c r="AA76" s="674"/>
      <c r="AB76" s="674"/>
      <c r="AC76" s="674"/>
      <c r="AD76" s="674"/>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c r="EA76" s="674"/>
      <c r="EB76" s="674"/>
      <c r="EC76" s="674"/>
      <c r="ED76" s="674"/>
      <c r="EE76" s="674"/>
      <c r="EF76" s="674"/>
      <c r="EG76" s="674"/>
      <c r="EH76" s="674"/>
      <c r="EI76" s="674"/>
      <c r="EJ76" s="674"/>
      <c r="EK76" s="674"/>
      <c r="EL76" s="674"/>
      <c r="EM76" s="674"/>
      <c r="EN76" s="674"/>
      <c r="EO76" s="674"/>
      <c r="EP76" s="674"/>
      <c r="EQ76" s="674"/>
      <c r="ER76" s="674"/>
      <c r="ES76" s="674"/>
      <c r="ET76" s="674"/>
      <c r="EU76" s="674"/>
      <c r="EV76" s="674"/>
      <c r="EW76" s="674"/>
      <c r="EX76" s="674"/>
      <c r="EY76" s="674"/>
      <c r="EZ76" s="674"/>
      <c r="FA76" s="674"/>
      <c r="FB76" s="674"/>
      <c r="FC76" s="674"/>
      <c r="FD76" s="674"/>
      <c r="FE76" s="674"/>
      <c r="FF76" s="674"/>
      <c r="FG76" s="674"/>
      <c r="FH76" s="674"/>
      <c r="FI76" s="674"/>
      <c r="FJ76" s="674"/>
      <c r="FK76" s="674"/>
      <c r="FL76" s="674"/>
      <c r="FM76" s="674"/>
      <c r="FN76" s="674"/>
      <c r="FO76" s="674"/>
      <c r="FP76" s="674"/>
      <c r="FQ76" s="674"/>
      <c r="FR76" s="674"/>
      <c r="FS76" s="674"/>
      <c r="FT76" s="674"/>
      <c r="FU76" s="674"/>
      <c r="FV76" s="674"/>
      <c r="FW76" s="674"/>
      <c r="FX76" s="674"/>
      <c r="FY76" s="674"/>
      <c r="FZ76" s="674"/>
      <c r="GA76" s="674"/>
      <c r="GB76" s="674"/>
      <c r="GC76" s="674"/>
      <c r="GD76" s="674"/>
      <c r="GE76" s="674"/>
      <c r="GF76" s="674"/>
      <c r="GG76" s="674"/>
      <c r="GH76" s="674"/>
      <c r="GI76" s="674"/>
      <c r="GJ76" s="674"/>
      <c r="GK76" s="674"/>
      <c r="GL76" s="674"/>
      <c r="GM76" s="674"/>
      <c r="GN76" s="674"/>
      <c r="GO76" s="674"/>
      <c r="GP76" s="674"/>
      <c r="GQ76" s="674"/>
      <c r="GR76" s="674"/>
      <c r="GS76" s="674"/>
      <c r="GT76" s="674"/>
      <c r="GU76" s="674"/>
      <c r="GV76" s="674"/>
      <c r="GW76" s="674"/>
      <c r="GX76" s="674"/>
      <c r="GY76" s="674"/>
      <c r="GZ76" s="674"/>
      <c r="HA76" s="674"/>
      <c r="HB76" s="674"/>
      <c r="HC76" s="674"/>
      <c r="HD76" s="674"/>
      <c r="HE76" s="674"/>
      <c r="HF76" s="674"/>
      <c r="HG76" s="674"/>
      <c r="HH76" s="674"/>
      <c r="HI76" s="674"/>
      <c r="HJ76" s="674"/>
      <c r="HK76" s="674"/>
      <c r="HL76" s="674"/>
      <c r="HM76" s="674"/>
      <c r="HN76" s="674"/>
      <c r="HO76" s="674"/>
      <c r="HP76" s="674"/>
      <c r="HQ76" s="674"/>
      <c r="HR76" s="674"/>
      <c r="HS76" s="674"/>
      <c r="HT76" s="674"/>
      <c r="HU76" s="674"/>
      <c r="HV76" s="674"/>
      <c r="HW76" s="674"/>
      <c r="HX76" s="674"/>
      <c r="HY76" s="674"/>
      <c r="HZ76" s="674"/>
      <c r="IA76" s="674"/>
      <c r="IB76" s="674"/>
      <c r="IC76" s="674"/>
      <c r="ID76" s="674"/>
      <c r="IE76" s="674"/>
      <c r="IF76" s="674"/>
      <c r="IG76" s="674"/>
      <c r="IH76" s="674"/>
      <c r="II76" s="674"/>
      <c r="IJ76" s="674"/>
      <c r="IK76" s="674"/>
      <c r="IL76" s="674"/>
      <c r="IM76" s="674"/>
      <c r="IN76" s="674"/>
      <c r="IO76" s="674"/>
      <c r="IP76" s="674"/>
      <c r="IQ76" s="674"/>
      <c r="IR76" s="674"/>
      <c r="IS76" s="674"/>
      <c r="IT76" s="674"/>
      <c r="IU76" s="674"/>
      <c r="IV76" s="674"/>
    </row>
    <row r="77" s="524" customFormat="1" ht="23.1" customHeight="1" spans="1:256">
      <c r="A77" s="308">
        <v>20899</v>
      </c>
      <c r="B77" s="312" t="s">
        <v>177</v>
      </c>
      <c r="C77" s="313" t="s">
        <v>129</v>
      </c>
      <c r="D77" s="366">
        <f t="shared" si="15"/>
        <v>16900</v>
      </c>
      <c r="E77" s="366">
        <f t="shared" si="16"/>
        <v>0</v>
      </c>
      <c r="F77" s="366"/>
      <c r="G77" s="366"/>
      <c r="H77" s="366"/>
      <c r="I77" s="366"/>
      <c r="J77" s="366"/>
      <c r="K77" s="366">
        <f t="shared" si="17"/>
        <v>16900</v>
      </c>
      <c r="L77" s="366"/>
      <c r="M77" s="366"/>
      <c r="N77" s="366"/>
      <c r="O77" s="366"/>
      <c r="P77" s="366">
        <v>9941</v>
      </c>
      <c r="Q77" s="366">
        <v>6959</v>
      </c>
      <c r="R77" s="366"/>
      <c r="S77" s="366"/>
      <c r="T77" s="366">
        <f t="shared" si="18"/>
        <v>0</v>
      </c>
      <c r="U77" s="366"/>
      <c r="V77" s="411"/>
      <c r="W77" s="408"/>
      <c r="X77" s="408"/>
      <c r="Y77" s="411"/>
      <c r="Z77" s="671"/>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4"/>
      <c r="BV77" s="674"/>
      <c r="BW77" s="674"/>
      <c r="BX77" s="674"/>
      <c r="BY77" s="674"/>
      <c r="BZ77" s="674"/>
      <c r="CA77" s="674"/>
      <c r="CB77" s="674"/>
      <c r="CC77" s="674"/>
      <c r="CD77" s="674"/>
      <c r="CE77" s="674"/>
      <c r="CF77" s="674"/>
      <c r="CG77" s="674"/>
      <c r="CH77" s="674"/>
      <c r="CI77" s="674"/>
      <c r="CJ77" s="674"/>
      <c r="CK77" s="674"/>
      <c r="CL77" s="674"/>
      <c r="CM77" s="674"/>
      <c r="CN77" s="674"/>
      <c r="CO77" s="674"/>
      <c r="CP77" s="674"/>
      <c r="CQ77" s="674"/>
      <c r="CR77" s="674"/>
      <c r="CS77" s="674"/>
      <c r="CT77" s="674"/>
      <c r="CU77" s="674"/>
      <c r="CV77" s="674"/>
      <c r="CW77" s="674"/>
      <c r="CX77" s="674"/>
      <c r="CY77" s="674"/>
      <c r="CZ77" s="674"/>
      <c r="DA77" s="674"/>
      <c r="DB77" s="674"/>
      <c r="DC77" s="674"/>
      <c r="DD77" s="674"/>
      <c r="DE77" s="674"/>
      <c r="DF77" s="674"/>
      <c r="DG77" s="674"/>
      <c r="DH77" s="674"/>
      <c r="DI77" s="674"/>
      <c r="DJ77" s="674"/>
      <c r="DK77" s="674"/>
      <c r="DL77" s="674"/>
      <c r="DM77" s="674"/>
      <c r="DN77" s="674"/>
      <c r="DO77" s="674"/>
      <c r="DP77" s="674"/>
      <c r="DQ77" s="674"/>
      <c r="DR77" s="674"/>
      <c r="DS77" s="674"/>
      <c r="DT77" s="674"/>
      <c r="DU77" s="674"/>
      <c r="DV77" s="674"/>
      <c r="DW77" s="674"/>
      <c r="DX77" s="674"/>
      <c r="DY77" s="674"/>
      <c r="DZ77" s="674"/>
      <c r="EA77" s="674"/>
      <c r="EB77" s="674"/>
      <c r="EC77" s="674"/>
      <c r="ED77" s="674"/>
      <c r="EE77" s="674"/>
      <c r="EF77" s="674"/>
      <c r="EG77" s="674"/>
      <c r="EH77" s="674"/>
      <c r="EI77" s="674"/>
      <c r="EJ77" s="674"/>
      <c r="EK77" s="674"/>
      <c r="EL77" s="674"/>
      <c r="EM77" s="674"/>
      <c r="EN77" s="674"/>
      <c r="EO77" s="674"/>
      <c r="EP77" s="674"/>
      <c r="EQ77" s="674"/>
      <c r="ER77" s="674"/>
      <c r="ES77" s="674"/>
      <c r="ET77" s="674"/>
      <c r="EU77" s="674"/>
      <c r="EV77" s="674"/>
      <c r="EW77" s="674"/>
      <c r="EX77" s="674"/>
      <c r="EY77" s="674"/>
      <c r="EZ77" s="674"/>
      <c r="FA77" s="674"/>
      <c r="FB77" s="674"/>
      <c r="FC77" s="674"/>
      <c r="FD77" s="674"/>
      <c r="FE77" s="674"/>
      <c r="FF77" s="674"/>
      <c r="FG77" s="674"/>
      <c r="FH77" s="674"/>
      <c r="FI77" s="674"/>
      <c r="FJ77" s="674"/>
      <c r="FK77" s="674"/>
      <c r="FL77" s="674"/>
      <c r="FM77" s="674"/>
      <c r="FN77" s="674"/>
      <c r="FO77" s="674"/>
      <c r="FP77" s="674"/>
      <c r="FQ77" s="674"/>
      <c r="FR77" s="674"/>
      <c r="FS77" s="674"/>
      <c r="FT77" s="674"/>
      <c r="FU77" s="674"/>
      <c r="FV77" s="674"/>
      <c r="FW77" s="674"/>
      <c r="FX77" s="674"/>
      <c r="FY77" s="674"/>
      <c r="FZ77" s="674"/>
      <c r="GA77" s="674"/>
      <c r="GB77" s="674"/>
      <c r="GC77" s="674"/>
      <c r="GD77" s="674"/>
      <c r="GE77" s="674"/>
      <c r="GF77" s="674"/>
      <c r="GG77" s="674"/>
      <c r="GH77" s="674"/>
      <c r="GI77" s="674"/>
      <c r="GJ77" s="674"/>
      <c r="GK77" s="674"/>
      <c r="GL77" s="674"/>
      <c r="GM77" s="674"/>
      <c r="GN77" s="674"/>
      <c r="GO77" s="674"/>
      <c r="GP77" s="674"/>
      <c r="GQ77" s="674"/>
      <c r="GR77" s="674"/>
      <c r="GS77" s="674"/>
      <c r="GT77" s="674"/>
      <c r="GU77" s="674"/>
      <c r="GV77" s="674"/>
      <c r="GW77" s="674"/>
      <c r="GX77" s="674"/>
      <c r="GY77" s="674"/>
      <c r="GZ77" s="674"/>
      <c r="HA77" s="674"/>
      <c r="HB77" s="674"/>
      <c r="HC77" s="674"/>
      <c r="HD77" s="674"/>
      <c r="HE77" s="674"/>
      <c r="HF77" s="674"/>
      <c r="HG77" s="674"/>
      <c r="HH77" s="674"/>
      <c r="HI77" s="674"/>
      <c r="HJ77" s="674"/>
      <c r="HK77" s="674"/>
      <c r="HL77" s="674"/>
      <c r="HM77" s="674"/>
      <c r="HN77" s="674"/>
      <c r="HO77" s="674"/>
      <c r="HP77" s="674"/>
      <c r="HQ77" s="674"/>
      <c r="HR77" s="674"/>
      <c r="HS77" s="674"/>
      <c r="HT77" s="674"/>
      <c r="HU77" s="674"/>
      <c r="HV77" s="674"/>
      <c r="HW77" s="674"/>
      <c r="HX77" s="674"/>
      <c r="HY77" s="674"/>
      <c r="HZ77" s="674"/>
      <c r="IA77" s="674"/>
      <c r="IB77" s="674"/>
      <c r="IC77" s="674"/>
      <c r="ID77" s="674"/>
      <c r="IE77" s="674"/>
      <c r="IF77" s="674"/>
      <c r="IG77" s="674"/>
      <c r="IH77" s="674"/>
      <c r="II77" s="674"/>
      <c r="IJ77" s="674"/>
      <c r="IK77" s="674"/>
      <c r="IL77" s="674"/>
      <c r="IM77" s="674"/>
      <c r="IN77" s="674"/>
      <c r="IO77" s="674"/>
      <c r="IP77" s="674"/>
      <c r="IQ77" s="674"/>
      <c r="IR77" s="674"/>
      <c r="IS77" s="674"/>
      <c r="IT77" s="674"/>
      <c r="IU77" s="674"/>
      <c r="IV77" s="674"/>
    </row>
    <row r="78" s="524" customFormat="1" ht="23.1" customHeight="1" spans="1:256">
      <c r="A78" s="315">
        <v>2089999</v>
      </c>
      <c r="B78" s="312" t="s">
        <v>177</v>
      </c>
      <c r="C78" s="313" t="s">
        <v>182</v>
      </c>
      <c r="D78" s="366">
        <f t="shared" si="15"/>
        <v>16900</v>
      </c>
      <c r="E78" s="366">
        <f t="shared" si="16"/>
        <v>0</v>
      </c>
      <c r="F78" s="366"/>
      <c r="G78" s="366"/>
      <c r="H78" s="366"/>
      <c r="I78" s="366"/>
      <c r="J78" s="366"/>
      <c r="K78" s="366">
        <f t="shared" si="17"/>
        <v>16900</v>
      </c>
      <c r="L78" s="366"/>
      <c r="M78" s="366"/>
      <c r="N78" s="366"/>
      <c r="O78" s="366"/>
      <c r="P78" s="366">
        <v>9941</v>
      </c>
      <c r="Q78" s="366">
        <v>6959</v>
      </c>
      <c r="R78" s="366"/>
      <c r="S78" s="366"/>
      <c r="T78" s="366">
        <f t="shared" si="18"/>
        <v>0</v>
      </c>
      <c r="U78" s="366"/>
      <c r="V78" s="411"/>
      <c r="W78" s="408"/>
      <c r="X78" s="408"/>
      <c r="Y78" s="411"/>
      <c r="Z78" s="671"/>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4"/>
      <c r="AY78" s="674"/>
      <c r="AZ78" s="674"/>
      <c r="BA78" s="674"/>
      <c r="BB78" s="674"/>
      <c r="BC78" s="674"/>
      <c r="BD78" s="674"/>
      <c r="BE78" s="674"/>
      <c r="BF78" s="674"/>
      <c r="BG78" s="674"/>
      <c r="BH78" s="674"/>
      <c r="BI78" s="674"/>
      <c r="BJ78" s="674"/>
      <c r="BK78" s="674"/>
      <c r="BL78" s="674"/>
      <c r="BM78" s="674"/>
      <c r="BN78" s="674"/>
      <c r="BO78" s="674"/>
      <c r="BP78" s="674"/>
      <c r="BQ78" s="674"/>
      <c r="BR78" s="674"/>
      <c r="BS78" s="674"/>
      <c r="BT78" s="674"/>
      <c r="BU78" s="674"/>
      <c r="BV78" s="674"/>
      <c r="BW78" s="674"/>
      <c r="BX78" s="674"/>
      <c r="BY78" s="674"/>
      <c r="BZ78" s="674"/>
      <c r="CA78" s="674"/>
      <c r="CB78" s="674"/>
      <c r="CC78" s="674"/>
      <c r="CD78" s="674"/>
      <c r="CE78" s="674"/>
      <c r="CF78" s="674"/>
      <c r="CG78" s="674"/>
      <c r="CH78" s="674"/>
      <c r="CI78" s="674"/>
      <c r="CJ78" s="674"/>
      <c r="CK78" s="674"/>
      <c r="CL78" s="674"/>
      <c r="CM78" s="674"/>
      <c r="CN78" s="674"/>
      <c r="CO78" s="674"/>
      <c r="CP78" s="674"/>
      <c r="CQ78" s="674"/>
      <c r="CR78" s="674"/>
      <c r="CS78" s="674"/>
      <c r="CT78" s="674"/>
      <c r="CU78" s="674"/>
      <c r="CV78" s="674"/>
      <c r="CW78" s="674"/>
      <c r="CX78" s="674"/>
      <c r="CY78" s="674"/>
      <c r="CZ78" s="674"/>
      <c r="DA78" s="674"/>
      <c r="DB78" s="674"/>
      <c r="DC78" s="674"/>
      <c r="DD78" s="674"/>
      <c r="DE78" s="674"/>
      <c r="DF78" s="674"/>
      <c r="DG78" s="674"/>
      <c r="DH78" s="674"/>
      <c r="DI78" s="674"/>
      <c r="DJ78" s="674"/>
      <c r="DK78" s="674"/>
      <c r="DL78" s="674"/>
      <c r="DM78" s="674"/>
      <c r="DN78" s="674"/>
      <c r="DO78" s="674"/>
      <c r="DP78" s="674"/>
      <c r="DQ78" s="674"/>
      <c r="DR78" s="674"/>
      <c r="DS78" s="674"/>
      <c r="DT78" s="674"/>
      <c r="DU78" s="674"/>
      <c r="DV78" s="674"/>
      <c r="DW78" s="674"/>
      <c r="DX78" s="674"/>
      <c r="DY78" s="674"/>
      <c r="DZ78" s="674"/>
      <c r="EA78" s="674"/>
      <c r="EB78" s="674"/>
      <c r="EC78" s="674"/>
      <c r="ED78" s="674"/>
      <c r="EE78" s="674"/>
      <c r="EF78" s="674"/>
      <c r="EG78" s="674"/>
      <c r="EH78" s="674"/>
      <c r="EI78" s="674"/>
      <c r="EJ78" s="674"/>
      <c r="EK78" s="674"/>
      <c r="EL78" s="674"/>
      <c r="EM78" s="674"/>
      <c r="EN78" s="674"/>
      <c r="EO78" s="674"/>
      <c r="EP78" s="674"/>
      <c r="EQ78" s="674"/>
      <c r="ER78" s="674"/>
      <c r="ES78" s="674"/>
      <c r="ET78" s="674"/>
      <c r="EU78" s="674"/>
      <c r="EV78" s="674"/>
      <c r="EW78" s="674"/>
      <c r="EX78" s="674"/>
      <c r="EY78" s="674"/>
      <c r="EZ78" s="674"/>
      <c r="FA78" s="674"/>
      <c r="FB78" s="674"/>
      <c r="FC78" s="674"/>
      <c r="FD78" s="674"/>
      <c r="FE78" s="674"/>
      <c r="FF78" s="674"/>
      <c r="FG78" s="674"/>
      <c r="FH78" s="674"/>
      <c r="FI78" s="674"/>
      <c r="FJ78" s="674"/>
      <c r="FK78" s="674"/>
      <c r="FL78" s="674"/>
      <c r="FM78" s="674"/>
      <c r="FN78" s="674"/>
      <c r="FO78" s="674"/>
      <c r="FP78" s="674"/>
      <c r="FQ78" s="674"/>
      <c r="FR78" s="674"/>
      <c r="FS78" s="674"/>
      <c r="FT78" s="674"/>
      <c r="FU78" s="674"/>
      <c r="FV78" s="674"/>
      <c r="FW78" s="674"/>
      <c r="FX78" s="674"/>
      <c r="FY78" s="674"/>
      <c r="FZ78" s="674"/>
      <c r="GA78" s="674"/>
      <c r="GB78" s="674"/>
      <c r="GC78" s="674"/>
      <c r="GD78" s="674"/>
      <c r="GE78" s="674"/>
      <c r="GF78" s="674"/>
      <c r="GG78" s="674"/>
      <c r="GH78" s="674"/>
      <c r="GI78" s="674"/>
      <c r="GJ78" s="674"/>
      <c r="GK78" s="674"/>
      <c r="GL78" s="674"/>
      <c r="GM78" s="674"/>
      <c r="GN78" s="674"/>
      <c r="GO78" s="674"/>
      <c r="GP78" s="674"/>
      <c r="GQ78" s="674"/>
      <c r="GR78" s="674"/>
      <c r="GS78" s="674"/>
      <c r="GT78" s="674"/>
      <c r="GU78" s="674"/>
      <c r="GV78" s="674"/>
      <c r="GW78" s="674"/>
      <c r="GX78" s="674"/>
      <c r="GY78" s="674"/>
      <c r="GZ78" s="674"/>
      <c r="HA78" s="674"/>
      <c r="HB78" s="674"/>
      <c r="HC78" s="674"/>
      <c r="HD78" s="674"/>
      <c r="HE78" s="674"/>
      <c r="HF78" s="674"/>
      <c r="HG78" s="674"/>
      <c r="HH78" s="674"/>
      <c r="HI78" s="674"/>
      <c r="HJ78" s="674"/>
      <c r="HK78" s="674"/>
      <c r="HL78" s="674"/>
      <c r="HM78" s="674"/>
      <c r="HN78" s="674"/>
      <c r="HO78" s="674"/>
      <c r="HP78" s="674"/>
      <c r="HQ78" s="674"/>
      <c r="HR78" s="674"/>
      <c r="HS78" s="674"/>
      <c r="HT78" s="674"/>
      <c r="HU78" s="674"/>
      <c r="HV78" s="674"/>
      <c r="HW78" s="674"/>
      <c r="HX78" s="674"/>
      <c r="HY78" s="674"/>
      <c r="HZ78" s="674"/>
      <c r="IA78" s="674"/>
      <c r="IB78" s="674"/>
      <c r="IC78" s="674"/>
      <c r="ID78" s="674"/>
      <c r="IE78" s="674"/>
      <c r="IF78" s="674"/>
      <c r="IG78" s="674"/>
      <c r="IH78" s="674"/>
      <c r="II78" s="674"/>
      <c r="IJ78" s="674"/>
      <c r="IK78" s="674"/>
      <c r="IL78" s="674"/>
      <c r="IM78" s="674"/>
      <c r="IN78" s="674"/>
      <c r="IO78" s="674"/>
      <c r="IP78" s="674"/>
      <c r="IQ78" s="674"/>
      <c r="IR78" s="674"/>
      <c r="IS78" s="674"/>
      <c r="IT78" s="674"/>
      <c r="IU78" s="674"/>
      <c r="IV78" s="674"/>
    </row>
    <row r="79" s="524" customFormat="1" ht="23.1" customHeight="1" spans="1:256">
      <c r="A79" s="311">
        <v>210</v>
      </c>
      <c r="B79" s="312" t="s">
        <v>177</v>
      </c>
      <c r="C79" s="313" t="s">
        <v>132</v>
      </c>
      <c r="D79" s="366">
        <f t="shared" si="15"/>
        <v>74556</v>
      </c>
      <c r="E79" s="366">
        <f t="shared" si="16"/>
        <v>0</v>
      </c>
      <c r="F79" s="366"/>
      <c r="G79" s="366"/>
      <c r="H79" s="366"/>
      <c r="I79" s="366"/>
      <c r="J79" s="366"/>
      <c r="K79" s="366">
        <f t="shared" si="17"/>
        <v>74556</v>
      </c>
      <c r="L79" s="366"/>
      <c r="M79" s="366"/>
      <c r="N79" s="366">
        <v>74556</v>
      </c>
      <c r="O79" s="366"/>
      <c r="P79" s="366"/>
      <c r="Q79" s="366"/>
      <c r="R79" s="366"/>
      <c r="S79" s="366"/>
      <c r="T79" s="366">
        <f t="shared" si="18"/>
        <v>0</v>
      </c>
      <c r="U79" s="366"/>
      <c r="V79" s="411"/>
      <c r="W79" s="408"/>
      <c r="X79" s="408"/>
      <c r="Y79" s="411"/>
      <c r="Z79" s="671"/>
      <c r="AA79" s="674"/>
      <c r="AB79" s="674"/>
      <c r="AC79" s="674"/>
      <c r="AD79" s="674"/>
      <c r="AE79" s="674"/>
      <c r="AF79" s="674"/>
      <c r="AG79" s="674"/>
      <c r="AH79" s="674"/>
      <c r="AI79" s="674"/>
      <c r="AJ79" s="674"/>
      <c r="AK79" s="674"/>
      <c r="AL79" s="674"/>
      <c r="AM79" s="674"/>
      <c r="AN79" s="674"/>
      <c r="AO79" s="674"/>
      <c r="AP79" s="674"/>
      <c r="AQ79" s="674"/>
      <c r="AR79" s="674"/>
      <c r="AS79" s="674"/>
      <c r="AT79" s="674"/>
      <c r="AU79" s="674"/>
      <c r="AV79" s="674"/>
      <c r="AW79" s="674"/>
      <c r="AX79" s="674"/>
      <c r="AY79" s="674"/>
      <c r="AZ79" s="674"/>
      <c r="BA79" s="674"/>
      <c r="BB79" s="674"/>
      <c r="BC79" s="674"/>
      <c r="BD79" s="674"/>
      <c r="BE79" s="674"/>
      <c r="BF79" s="674"/>
      <c r="BG79" s="674"/>
      <c r="BH79" s="674"/>
      <c r="BI79" s="674"/>
      <c r="BJ79" s="674"/>
      <c r="BK79" s="674"/>
      <c r="BL79" s="674"/>
      <c r="BM79" s="674"/>
      <c r="BN79" s="674"/>
      <c r="BO79" s="674"/>
      <c r="BP79" s="674"/>
      <c r="BQ79" s="674"/>
      <c r="BR79" s="674"/>
      <c r="BS79" s="674"/>
      <c r="BT79" s="674"/>
      <c r="BU79" s="674"/>
      <c r="BV79" s="674"/>
      <c r="BW79" s="674"/>
      <c r="BX79" s="674"/>
      <c r="BY79" s="674"/>
      <c r="BZ79" s="674"/>
      <c r="CA79" s="674"/>
      <c r="CB79" s="674"/>
      <c r="CC79" s="674"/>
      <c r="CD79" s="674"/>
      <c r="CE79" s="674"/>
      <c r="CF79" s="674"/>
      <c r="CG79" s="674"/>
      <c r="CH79" s="674"/>
      <c r="CI79" s="674"/>
      <c r="CJ79" s="674"/>
      <c r="CK79" s="674"/>
      <c r="CL79" s="674"/>
      <c r="CM79" s="674"/>
      <c r="CN79" s="674"/>
      <c r="CO79" s="674"/>
      <c r="CP79" s="674"/>
      <c r="CQ79" s="674"/>
      <c r="CR79" s="674"/>
      <c r="CS79" s="674"/>
      <c r="CT79" s="674"/>
      <c r="CU79" s="674"/>
      <c r="CV79" s="674"/>
      <c r="CW79" s="674"/>
      <c r="CX79" s="674"/>
      <c r="CY79" s="674"/>
      <c r="CZ79" s="674"/>
      <c r="DA79" s="674"/>
      <c r="DB79" s="674"/>
      <c r="DC79" s="674"/>
      <c r="DD79" s="674"/>
      <c r="DE79" s="674"/>
      <c r="DF79" s="674"/>
      <c r="DG79" s="674"/>
      <c r="DH79" s="674"/>
      <c r="DI79" s="674"/>
      <c r="DJ79" s="674"/>
      <c r="DK79" s="674"/>
      <c r="DL79" s="674"/>
      <c r="DM79" s="674"/>
      <c r="DN79" s="674"/>
      <c r="DO79" s="674"/>
      <c r="DP79" s="674"/>
      <c r="DQ79" s="674"/>
      <c r="DR79" s="674"/>
      <c r="DS79" s="674"/>
      <c r="DT79" s="674"/>
      <c r="DU79" s="674"/>
      <c r="DV79" s="674"/>
      <c r="DW79" s="674"/>
      <c r="DX79" s="674"/>
      <c r="DY79" s="674"/>
      <c r="DZ79" s="674"/>
      <c r="EA79" s="674"/>
      <c r="EB79" s="674"/>
      <c r="EC79" s="674"/>
      <c r="ED79" s="674"/>
      <c r="EE79" s="674"/>
      <c r="EF79" s="674"/>
      <c r="EG79" s="674"/>
      <c r="EH79" s="674"/>
      <c r="EI79" s="674"/>
      <c r="EJ79" s="674"/>
      <c r="EK79" s="674"/>
      <c r="EL79" s="674"/>
      <c r="EM79" s="674"/>
      <c r="EN79" s="674"/>
      <c r="EO79" s="674"/>
      <c r="EP79" s="674"/>
      <c r="EQ79" s="674"/>
      <c r="ER79" s="674"/>
      <c r="ES79" s="674"/>
      <c r="ET79" s="674"/>
      <c r="EU79" s="674"/>
      <c r="EV79" s="674"/>
      <c r="EW79" s="674"/>
      <c r="EX79" s="674"/>
      <c r="EY79" s="674"/>
      <c r="EZ79" s="674"/>
      <c r="FA79" s="674"/>
      <c r="FB79" s="674"/>
      <c r="FC79" s="674"/>
      <c r="FD79" s="674"/>
      <c r="FE79" s="674"/>
      <c r="FF79" s="674"/>
      <c r="FG79" s="674"/>
      <c r="FH79" s="674"/>
      <c r="FI79" s="674"/>
      <c r="FJ79" s="674"/>
      <c r="FK79" s="674"/>
      <c r="FL79" s="674"/>
      <c r="FM79" s="674"/>
      <c r="FN79" s="674"/>
      <c r="FO79" s="674"/>
      <c r="FP79" s="674"/>
      <c r="FQ79" s="674"/>
      <c r="FR79" s="674"/>
      <c r="FS79" s="674"/>
      <c r="FT79" s="674"/>
      <c r="FU79" s="674"/>
      <c r="FV79" s="674"/>
      <c r="FW79" s="674"/>
      <c r="FX79" s="674"/>
      <c r="FY79" s="674"/>
      <c r="FZ79" s="674"/>
      <c r="GA79" s="674"/>
      <c r="GB79" s="674"/>
      <c r="GC79" s="674"/>
      <c r="GD79" s="674"/>
      <c r="GE79" s="674"/>
      <c r="GF79" s="674"/>
      <c r="GG79" s="674"/>
      <c r="GH79" s="674"/>
      <c r="GI79" s="674"/>
      <c r="GJ79" s="674"/>
      <c r="GK79" s="674"/>
      <c r="GL79" s="674"/>
      <c r="GM79" s="674"/>
      <c r="GN79" s="674"/>
      <c r="GO79" s="674"/>
      <c r="GP79" s="674"/>
      <c r="GQ79" s="674"/>
      <c r="GR79" s="674"/>
      <c r="GS79" s="674"/>
      <c r="GT79" s="674"/>
      <c r="GU79" s="674"/>
      <c r="GV79" s="674"/>
      <c r="GW79" s="674"/>
      <c r="GX79" s="674"/>
      <c r="GY79" s="674"/>
      <c r="GZ79" s="674"/>
      <c r="HA79" s="674"/>
      <c r="HB79" s="674"/>
      <c r="HC79" s="674"/>
      <c r="HD79" s="674"/>
      <c r="HE79" s="674"/>
      <c r="HF79" s="674"/>
      <c r="HG79" s="674"/>
      <c r="HH79" s="674"/>
      <c r="HI79" s="674"/>
      <c r="HJ79" s="674"/>
      <c r="HK79" s="674"/>
      <c r="HL79" s="674"/>
      <c r="HM79" s="674"/>
      <c r="HN79" s="674"/>
      <c r="HO79" s="674"/>
      <c r="HP79" s="674"/>
      <c r="HQ79" s="674"/>
      <c r="HR79" s="674"/>
      <c r="HS79" s="674"/>
      <c r="HT79" s="674"/>
      <c r="HU79" s="674"/>
      <c r="HV79" s="674"/>
      <c r="HW79" s="674"/>
      <c r="HX79" s="674"/>
      <c r="HY79" s="674"/>
      <c r="HZ79" s="674"/>
      <c r="IA79" s="674"/>
      <c r="IB79" s="674"/>
      <c r="IC79" s="674"/>
      <c r="ID79" s="674"/>
      <c r="IE79" s="674"/>
      <c r="IF79" s="674"/>
      <c r="IG79" s="674"/>
      <c r="IH79" s="674"/>
      <c r="II79" s="674"/>
      <c r="IJ79" s="674"/>
      <c r="IK79" s="674"/>
      <c r="IL79" s="674"/>
      <c r="IM79" s="674"/>
      <c r="IN79" s="674"/>
      <c r="IO79" s="674"/>
      <c r="IP79" s="674"/>
      <c r="IQ79" s="674"/>
      <c r="IR79" s="674"/>
      <c r="IS79" s="674"/>
      <c r="IT79" s="674"/>
      <c r="IU79" s="674"/>
      <c r="IV79" s="674"/>
    </row>
    <row r="80" s="524" customFormat="1" ht="23.1" customHeight="1" spans="1:256">
      <c r="A80" s="308">
        <v>21011</v>
      </c>
      <c r="B80" s="312" t="s">
        <v>177</v>
      </c>
      <c r="C80" s="313" t="s">
        <v>161</v>
      </c>
      <c r="D80" s="366">
        <f t="shared" si="15"/>
        <v>74556</v>
      </c>
      <c r="E80" s="366">
        <f t="shared" si="16"/>
        <v>0</v>
      </c>
      <c r="F80" s="366"/>
      <c r="G80" s="366"/>
      <c r="H80" s="366"/>
      <c r="I80" s="366"/>
      <c r="J80" s="366"/>
      <c r="K80" s="366">
        <f t="shared" si="17"/>
        <v>74556</v>
      </c>
      <c r="L80" s="366"/>
      <c r="M80" s="366"/>
      <c r="N80" s="366">
        <v>74556</v>
      </c>
      <c r="O80" s="366"/>
      <c r="P80" s="366"/>
      <c r="Q80" s="366"/>
      <c r="R80" s="366"/>
      <c r="S80" s="366"/>
      <c r="T80" s="366">
        <f t="shared" si="18"/>
        <v>0</v>
      </c>
      <c r="U80" s="366"/>
      <c r="V80" s="411"/>
      <c r="W80" s="408"/>
      <c r="X80" s="408"/>
      <c r="Y80" s="411"/>
      <c r="Z80" s="671"/>
      <c r="AA80" s="674"/>
      <c r="AB80" s="674"/>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4"/>
      <c r="AY80" s="674"/>
      <c r="AZ80" s="674"/>
      <c r="BA80" s="674"/>
      <c r="BB80" s="674"/>
      <c r="BC80" s="674"/>
      <c r="BD80" s="674"/>
      <c r="BE80" s="674"/>
      <c r="BF80" s="674"/>
      <c r="BG80" s="674"/>
      <c r="BH80" s="674"/>
      <c r="BI80" s="674"/>
      <c r="BJ80" s="674"/>
      <c r="BK80" s="674"/>
      <c r="BL80" s="674"/>
      <c r="BM80" s="674"/>
      <c r="BN80" s="674"/>
      <c r="BO80" s="674"/>
      <c r="BP80" s="674"/>
      <c r="BQ80" s="674"/>
      <c r="BR80" s="674"/>
      <c r="BS80" s="674"/>
      <c r="BT80" s="674"/>
      <c r="BU80" s="674"/>
      <c r="BV80" s="674"/>
      <c r="BW80" s="674"/>
      <c r="BX80" s="674"/>
      <c r="BY80" s="674"/>
      <c r="BZ80" s="674"/>
      <c r="CA80" s="674"/>
      <c r="CB80" s="674"/>
      <c r="CC80" s="674"/>
      <c r="CD80" s="674"/>
      <c r="CE80" s="674"/>
      <c r="CF80" s="674"/>
      <c r="CG80" s="674"/>
      <c r="CH80" s="674"/>
      <c r="CI80" s="674"/>
      <c r="CJ80" s="674"/>
      <c r="CK80" s="674"/>
      <c r="CL80" s="674"/>
      <c r="CM80" s="674"/>
      <c r="CN80" s="674"/>
      <c r="CO80" s="674"/>
      <c r="CP80" s="674"/>
      <c r="CQ80" s="674"/>
      <c r="CR80" s="674"/>
      <c r="CS80" s="674"/>
      <c r="CT80" s="674"/>
      <c r="CU80" s="674"/>
      <c r="CV80" s="674"/>
      <c r="CW80" s="674"/>
      <c r="CX80" s="674"/>
      <c r="CY80" s="674"/>
      <c r="CZ80" s="674"/>
      <c r="DA80" s="674"/>
      <c r="DB80" s="674"/>
      <c r="DC80" s="674"/>
      <c r="DD80" s="674"/>
      <c r="DE80" s="674"/>
      <c r="DF80" s="674"/>
      <c r="DG80" s="674"/>
      <c r="DH80" s="674"/>
      <c r="DI80" s="674"/>
      <c r="DJ80" s="674"/>
      <c r="DK80" s="674"/>
      <c r="DL80" s="674"/>
      <c r="DM80" s="674"/>
      <c r="DN80" s="674"/>
      <c r="DO80" s="674"/>
      <c r="DP80" s="674"/>
      <c r="DQ80" s="674"/>
      <c r="DR80" s="674"/>
      <c r="DS80" s="674"/>
      <c r="DT80" s="674"/>
      <c r="DU80" s="674"/>
      <c r="DV80" s="674"/>
      <c r="DW80" s="674"/>
      <c r="DX80" s="674"/>
      <c r="DY80" s="674"/>
      <c r="DZ80" s="674"/>
      <c r="EA80" s="674"/>
      <c r="EB80" s="674"/>
      <c r="EC80" s="674"/>
      <c r="ED80" s="674"/>
      <c r="EE80" s="674"/>
      <c r="EF80" s="674"/>
      <c r="EG80" s="674"/>
      <c r="EH80" s="674"/>
      <c r="EI80" s="674"/>
      <c r="EJ80" s="674"/>
      <c r="EK80" s="674"/>
      <c r="EL80" s="674"/>
      <c r="EM80" s="674"/>
      <c r="EN80" s="674"/>
      <c r="EO80" s="674"/>
      <c r="EP80" s="674"/>
      <c r="EQ80" s="674"/>
      <c r="ER80" s="674"/>
      <c r="ES80" s="674"/>
      <c r="ET80" s="674"/>
      <c r="EU80" s="674"/>
      <c r="EV80" s="674"/>
      <c r="EW80" s="674"/>
      <c r="EX80" s="674"/>
      <c r="EY80" s="674"/>
      <c r="EZ80" s="674"/>
      <c r="FA80" s="674"/>
      <c r="FB80" s="674"/>
      <c r="FC80" s="674"/>
      <c r="FD80" s="674"/>
      <c r="FE80" s="674"/>
      <c r="FF80" s="674"/>
      <c r="FG80" s="674"/>
      <c r="FH80" s="674"/>
      <c r="FI80" s="674"/>
      <c r="FJ80" s="674"/>
      <c r="FK80" s="674"/>
      <c r="FL80" s="674"/>
      <c r="FM80" s="674"/>
      <c r="FN80" s="674"/>
      <c r="FO80" s="674"/>
      <c r="FP80" s="674"/>
      <c r="FQ80" s="674"/>
      <c r="FR80" s="674"/>
      <c r="FS80" s="674"/>
      <c r="FT80" s="674"/>
      <c r="FU80" s="674"/>
      <c r="FV80" s="674"/>
      <c r="FW80" s="674"/>
      <c r="FX80" s="674"/>
      <c r="FY80" s="674"/>
      <c r="FZ80" s="674"/>
      <c r="GA80" s="674"/>
      <c r="GB80" s="674"/>
      <c r="GC80" s="674"/>
      <c r="GD80" s="674"/>
      <c r="GE80" s="674"/>
      <c r="GF80" s="674"/>
      <c r="GG80" s="674"/>
      <c r="GH80" s="674"/>
      <c r="GI80" s="674"/>
      <c r="GJ80" s="674"/>
      <c r="GK80" s="674"/>
      <c r="GL80" s="674"/>
      <c r="GM80" s="674"/>
      <c r="GN80" s="674"/>
      <c r="GO80" s="674"/>
      <c r="GP80" s="674"/>
      <c r="GQ80" s="674"/>
      <c r="GR80" s="674"/>
      <c r="GS80" s="674"/>
      <c r="GT80" s="674"/>
      <c r="GU80" s="674"/>
      <c r="GV80" s="674"/>
      <c r="GW80" s="674"/>
      <c r="GX80" s="674"/>
      <c r="GY80" s="674"/>
      <c r="GZ80" s="674"/>
      <c r="HA80" s="674"/>
      <c r="HB80" s="674"/>
      <c r="HC80" s="674"/>
      <c r="HD80" s="674"/>
      <c r="HE80" s="674"/>
      <c r="HF80" s="674"/>
      <c r="HG80" s="674"/>
      <c r="HH80" s="674"/>
      <c r="HI80" s="674"/>
      <c r="HJ80" s="674"/>
      <c r="HK80" s="674"/>
      <c r="HL80" s="674"/>
      <c r="HM80" s="674"/>
      <c r="HN80" s="674"/>
      <c r="HO80" s="674"/>
      <c r="HP80" s="674"/>
      <c r="HQ80" s="674"/>
      <c r="HR80" s="674"/>
      <c r="HS80" s="674"/>
      <c r="HT80" s="674"/>
      <c r="HU80" s="674"/>
      <c r="HV80" s="674"/>
      <c r="HW80" s="674"/>
      <c r="HX80" s="674"/>
      <c r="HY80" s="674"/>
      <c r="HZ80" s="674"/>
      <c r="IA80" s="674"/>
      <c r="IB80" s="674"/>
      <c r="IC80" s="674"/>
      <c r="ID80" s="674"/>
      <c r="IE80" s="674"/>
      <c r="IF80" s="674"/>
      <c r="IG80" s="674"/>
      <c r="IH80" s="674"/>
      <c r="II80" s="674"/>
      <c r="IJ80" s="674"/>
      <c r="IK80" s="674"/>
      <c r="IL80" s="674"/>
      <c r="IM80" s="674"/>
      <c r="IN80" s="674"/>
      <c r="IO80" s="674"/>
      <c r="IP80" s="674"/>
      <c r="IQ80" s="674"/>
      <c r="IR80" s="674"/>
      <c r="IS80" s="674"/>
      <c r="IT80" s="674"/>
      <c r="IU80" s="674"/>
      <c r="IV80" s="674"/>
    </row>
    <row r="81" s="524" customFormat="1" ht="23.1" customHeight="1" spans="1:256">
      <c r="A81" s="316">
        <v>2101102</v>
      </c>
      <c r="B81" s="312" t="s">
        <v>177</v>
      </c>
      <c r="C81" s="348" t="s">
        <v>163</v>
      </c>
      <c r="D81" s="366">
        <f t="shared" si="15"/>
        <v>74556</v>
      </c>
      <c r="E81" s="366">
        <f t="shared" si="16"/>
        <v>0</v>
      </c>
      <c r="F81" s="366"/>
      <c r="G81" s="366"/>
      <c r="H81" s="366"/>
      <c r="I81" s="366"/>
      <c r="J81" s="366"/>
      <c r="K81" s="366">
        <f t="shared" si="17"/>
        <v>74556</v>
      </c>
      <c r="L81" s="366"/>
      <c r="M81" s="366"/>
      <c r="N81" s="366">
        <v>74556</v>
      </c>
      <c r="O81" s="366"/>
      <c r="P81" s="366"/>
      <c r="Q81" s="366"/>
      <c r="R81" s="366"/>
      <c r="S81" s="366"/>
      <c r="T81" s="366">
        <f t="shared" si="18"/>
        <v>0</v>
      </c>
      <c r="U81" s="366"/>
      <c r="V81" s="411"/>
      <c r="W81" s="408"/>
      <c r="X81" s="408"/>
      <c r="Y81" s="411"/>
      <c r="Z81" s="671"/>
      <c r="AA81" s="674"/>
      <c r="AB81" s="674"/>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4"/>
      <c r="AY81" s="674"/>
      <c r="AZ81" s="674"/>
      <c r="BA81" s="674"/>
      <c r="BB81" s="674"/>
      <c r="BC81" s="674"/>
      <c r="BD81" s="674"/>
      <c r="BE81" s="674"/>
      <c r="BF81" s="674"/>
      <c r="BG81" s="674"/>
      <c r="BH81" s="674"/>
      <c r="BI81" s="674"/>
      <c r="BJ81" s="674"/>
      <c r="BK81" s="674"/>
      <c r="BL81" s="674"/>
      <c r="BM81" s="674"/>
      <c r="BN81" s="674"/>
      <c r="BO81" s="674"/>
      <c r="BP81" s="674"/>
      <c r="BQ81" s="674"/>
      <c r="BR81" s="674"/>
      <c r="BS81" s="674"/>
      <c r="BT81" s="674"/>
      <c r="BU81" s="674"/>
      <c r="BV81" s="674"/>
      <c r="BW81" s="674"/>
      <c r="BX81" s="674"/>
      <c r="BY81" s="674"/>
      <c r="BZ81" s="674"/>
      <c r="CA81" s="674"/>
      <c r="CB81" s="674"/>
      <c r="CC81" s="674"/>
      <c r="CD81" s="674"/>
      <c r="CE81" s="674"/>
      <c r="CF81" s="674"/>
      <c r="CG81" s="674"/>
      <c r="CH81" s="674"/>
      <c r="CI81" s="674"/>
      <c r="CJ81" s="674"/>
      <c r="CK81" s="674"/>
      <c r="CL81" s="674"/>
      <c r="CM81" s="674"/>
      <c r="CN81" s="674"/>
      <c r="CO81" s="674"/>
      <c r="CP81" s="674"/>
      <c r="CQ81" s="674"/>
      <c r="CR81" s="674"/>
      <c r="CS81" s="674"/>
      <c r="CT81" s="674"/>
      <c r="CU81" s="674"/>
      <c r="CV81" s="674"/>
      <c r="CW81" s="674"/>
      <c r="CX81" s="674"/>
      <c r="CY81" s="674"/>
      <c r="CZ81" s="674"/>
      <c r="DA81" s="674"/>
      <c r="DB81" s="674"/>
      <c r="DC81" s="674"/>
      <c r="DD81" s="674"/>
      <c r="DE81" s="674"/>
      <c r="DF81" s="674"/>
      <c r="DG81" s="674"/>
      <c r="DH81" s="674"/>
      <c r="DI81" s="674"/>
      <c r="DJ81" s="674"/>
      <c r="DK81" s="674"/>
      <c r="DL81" s="674"/>
      <c r="DM81" s="674"/>
      <c r="DN81" s="674"/>
      <c r="DO81" s="674"/>
      <c r="DP81" s="674"/>
      <c r="DQ81" s="674"/>
      <c r="DR81" s="674"/>
      <c r="DS81" s="674"/>
      <c r="DT81" s="674"/>
      <c r="DU81" s="674"/>
      <c r="DV81" s="674"/>
      <c r="DW81" s="674"/>
      <c r="DX81" s="674"/>
      <c r="DY81" s="674"/>
      <c r="DZ81" s="674"/>
      <c r="EA81" s="674"/>
      <c r="EB81" s="674"/>
      <c r="EC81" s="674"/>
      <c r="ED81" s="674"/>
      <c r="EE81" s="674"/>
      <c r="EF81" s="674"/>
      <c r="EG81" s="674"/>
      <c r="EH81" s="674"/>
      <c r="EI81" s="674"/>
      <c r="EJ81" s="674"/>
      <c r="EK81" s="674"/>
      <c r="EL81" s="674"/>
      <c r="EM81" s="674"/>
      <c r="EN81" s="674"/>
      <c r="EO81" s="674"/>
      <c r="EP81" s="674"/>
      <c r="EQ81" s="674"/>
      <c r="ER81" s="674"/>
      <c r="ES81" s="674"/>
      <c r="ET81" s="674"/>
      <c r="EU81" s="674"/>
      <c r="EV81" s="674"/>
      <c r="EW81" s="674"/>
      <c r="EX81" s="674"/>
      <c r="EY81" s="674"/>
      <c r="EZ81" s="674"/>
      <c r="FA81" s="674"/>
      <c r="FB81" s="674"/>
      <c r="FC81" s="674"/>
      <c r="FD81" s="674"/>
      <c r="FE81" s="674"/>
      <c r="FF81" s="674"/>
      <c r="FG81" s="674"/>
      <c r="FH81" s="674"/>
      <c r="FI81" s="674"/>
      <c r="FJ81" s="674"/>
      <c r="FK81" s="674"/>
      <c r="FL81" s="674"/>
      <c r="FM81" s="674"/>
      <c r="FN81" s="674"/>
      <c r="FO81" s="674"/>
      <c r="FP81" s="674"/>
      <c r="FQ81" s="674"/>
      <c r="FR81" s="674"/>
      <c r="FS81" s="674"/>
      <c r="FT81" s="674"/>
      <c r="FU81" s="674"/>
      <c r="FV81" s="674"/>
      <c r="FW81" s="674"/>
      <c r="FX81" s="674"/>
      <c r="FY81" s="674"/>
      <c r="FZ81" s="674"/>
      <c r="GA81" s="674"/>
      <c r="GB81" s="674"/>
      <c r="GC81" s="674"/>
      <c r="GD81" s="674"/>
      <c r="GE81" s="674"/>
      <c r="GF81" s="674"/>
      <c r="GG81" s="674"/>
      <c r="GH81" s="674"/>
      <c r="GI81" s="674"/>
      <c r="GJ81" s="674"/>
      <c r="GK81" s="674"/>
      <c r="GL81" s="674"/>
      <c r="GM81" s="674"/>
      <c r="GN81" s="674"/>
      <c r="GO81" s="674"/>
      <c r="GP81" s="674"/>
      <c r="GQ81" s="674"/>
      <c r="GR81" s="674"/>
      <c r="GS81" s="674"/>
      <c r="GT81" s="674"/>
      <c r="GU81" s="674"/>
      <c r="GV81" s="674"/>
      <c r="GW81" s="674"/>
      <c r="GX81" s="674"/>
      <c r="GY81" s="674"/>
      <c r="GZ81" s="674"/>
      <c r="HA81" s="674"/>
      <c r="HB81" s="674"/>
      <c r="HC81" s="674"/>
      <c r="HD81" s="674"/>
      <c r="HE81" s="674"/>
      <c r="HF81" s="674"/>
      <c r="HG81" s="674"/>
      <c r="HH81" s="674"/>
      <c r="HI81" s="674"/>
      <c r="HJ81" s="674"/>
      <c r="HK81" s="674"/>
      <c r="HL81" s="674"/>
      <c r="HM81" s="674"/>
      <c r="HN81" s="674"/>
      <c r="HO81" s="674"/>
      <c r="HP81" s="674"/>
      <c r="HQ81" s="674"/>
      <c r="HR81" s="674"/>
      <c r="HS81" s="674"/>
      <c r="HT81" s="674"/>
      <c r="HU81" s="674"/>
      <c r="HV81" s="674"/>
      <c r="HW81" s="674"/>
      <c r="HX81" s="674"/>
      <c r="HY81" s="674"/>
      <c r="HZ81" s="674"/>
      <c r="IA81" s="674"/>
      <c r="IB81" s="674"/>
      <c r="IC81" s="674"/>
      <c r="ID81" s="674"/>
      <c r="IE81" s="674"/>
      <c r="IF81" s="674"/>
      <c r="IG81" s="674"/>
      <c r="IH81" s="674"/>
      <c r="II81" s="674"/>
      <c r="IJ81" s="674"/>
      <c r="IK81" s="674"/>
      <c r="IL81" s="674"/>
      <c r="IM81" s="674"/>
      <c r="IN81" s="674"/>
      <c r="IO81" s="674"/>
      <c r="IP81" s="674"/>
      <c r="IQ81" s="674"/>
      <c r="IR81" s="674"/>
      <c r="IS81" s="674"/>
      <c r="IT81" s="674"/>
      <c r="IU81" s="674"/>
      <c r="IV81" s="674"/>
    </row>
    <row r="82" s="524" customFormat="1" ht="23.1" customHeight="1" spans="1:256">
      <c r="A82" s="311">
        <v>214</v>
      </c>
      <c r="B82" s="312" t="s">
        <v>177</v>
      </c>
      <c r="C82" s="313" t="s">
        <v>137</v>
      </c>
      <c r="D82" s="366">
        <f t="shared" si="15"/>
        <v>1073535</v>
      </c>
      <c r="E82" s="366">
        <f t="shared" si="16"/>
        <v>1047279</v>
      </c>
      <c r="F82" s="366">
        <v>638388</v>
      </c>
      <c r="G82" s="366">
        <v>355692</v>
      </c>
      <c r="H82" s="366">
        <v>0</v>
      </c>
      <c r="I82" s="366">
        <v>53199</v>
      </c>
      <c r="J82" s="366"/>
      <c r="K82" s="366">
        <f t="shared" si="17"/>
        <v>0</v>
      </c>
      <c r="L82" s="366"/>
      <c r="M82" s="366"/>
      <c r="N82" s="366"/>
      <c r="O82" s="366"/>
      <c r="P82" s="366"/>
      <c r="Q82" s="366"/>
      <c r="R82" s="366"/>
      <c r="S82" s="366"/>
      <c r="T82" s="366">
        <f t="shared" si="18"/>
        <v>26256</v>
      </c>
      <c r="U82" s="366">
        <v>720</v>
      </c>
      <c r="V82" s="411">
        <v>0</v>
      </c>
      <c r="W82" s="408">
        <v>9576</v>
      </c>
      <c r="X82" s="408">
        <v>15960</v>
      </c>
      <c r="Y82" s="411">
        <v>0</v>
      </c>
      <c r="Z82" s="671"/>
      <c r="AA82" s="674"/>
      <c r="AB82" s="67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674"/>
      <c r="AY82" s="674"/>
      <c r="AZ82" s="674"/>
      <c r="BA82" s="674"/>
      <c r="BB82" s="674"/>
      <c r="BC82" s="674"/>
      <c r="BD82" s="674"/>
      <c r="BE82" s="674"/>
      <c r="BF82" s="674"/>
      <c r="BG82" s="674"/>
      <c r="BH82" s="674"/>
      <c r="BI82" s="674"/>
      <c r="BJ82" s="674"/>
      <c r="BK82" s="674"/>
      <c r="BL82" s="674"/>
      <c r="BM82" s="674"/>
      <c r="BN82" s="674"/>
      <c r="BO82" s="674"/>
      <c r="BP82" s="674"/>
      <c r="BQ82" s="674"/>
      <c r="BR82" s="674"/>
      <c r="BS82" s="674"/>
      <c r="BT82" s="674"/>
      <c r="BU82" s="674"/>
      <c r="BV82" s="674"/>
      <c r="BW82" s="674"/>
      <c r="BX82" s="674"/>
      <c r="BY82" s="674"/>
      <c r="BZ82" s="674"/>
      <c r="CA82" s="674"/>
      <c r="CB82" s="674"/>
      <c r="CC82" s="674"/>
      <c r="CD82" s="674"/>
      <c r="CE82" s="674"/>
      <c r="CF82" s="674"/>
      <c r="CG82" s="674"/>
      <c r="CH82" s="674"/>
      <c r="CI82" s="674"/>
      <c r="CJ82" s="674"/>
      <c r="CK82" s="674"/>
      <c r="CL82" s="674"/>
      <c r="CM82" s="674"/>
      <c r="CN82" s="674"/>
      <c r="CO82" s="674"/>
      <c r="CP82" s="674"/>
      <c r="CQ82" s="674"/>
      <c r="CR82" s="674"/>
      <c r="CS82" s="674"/>
      <c r="CT82" s="674"/>
      <c r="CU82" s="674"/>
      <c r="CV82" s="674"/>
      <c r="CW82" s="674"/>
      <c r="CX82" s="674"/>
      <c r="CY82" s="674"/>
      <c r="CZ82" s="674"/>
      <c r="DA82" s="674"/>
      <c r="DB82" s="674"/>
      <c r="DC82" s="674"/>
      <c r="DD82" s="674"/>
      <c r="DE82" s="674"/>
      <c r="DF82" s="674"/>
      <c r="DG82" s="674"/>
      <c r="DH82" s="674"/>
      <c r="DI82" s="674"/>
      <c r="DJ82" s="674"/>
      <c r="DK82" s="674"/>
      <c r="DL82" s="674"/>
      <c r="DM82" s="674"/>
      <c r="DN82" s="674"/>
      <c r="DO82" s="674"/>
      <c r="DP82" s="674"/>
      <c r="DQ82" s="674"/>
      <c r="DR82" s="674"/>
      <c r="DS82" s="674"/>
      <c r="DT82" s="674"/>
      <c r="DU82" s="674"/>
      <c r="DV82" s="674"/>
      <c r="DW82" s="674"/>
      <c r="DX82" s="674"/>
      <c r="DY82" s="674"/>
      <c r="DZ82" s="674"/>
      <c r="EA82" s="674"/>
      <c r="EB82" s="674"/>
      <c r="EC82" s="674"/>
      <c r="ED82" s="674"/>
      <c r="EE82" s="674"/>
      <c r="EF82" s="674"/>
      <c r="EG82" s="674"/>
      <c r="EH82" s="674"/>
      <c r="EI82" s="674"/>
      <c r="EJ82" s="674"/>
      <c r="EK82" s="674"/>
      <c r="EL82" s="674"/>
      <c r="EM82" s="674"/>
      <c r="EN82" s="674"/>
      <c r="EO82" s="674"/>
      <c r="EP82" s="674"/>
      <c r="EQ82" s="674"/>
      <c r="ER82" s="674"/>
      <c r="ES82" s="674"/>
      <c r="ET82" s="674"/>
      <c r="EU82" s="674"/>
      <c r="EV82" s="674"/>
      <c r="EW82" s="674"/>
      <c r="EX82" s="674"/>
      <c r="EY82" s="674"/>
      <c r="EZ82" s="674"/>
      <c r="FA82" s="674"/>
      <c r="FB82" s="674"/>
      <c r="FC82" s="674"/>
      <c r="FD82" s="674"/>
      <c r="FE82" s="674"/>
      <c r="FF82" s="674"/>
      <c r="FG82" s="674"/>
      <c r="FH82" s="674"/>
      <c r="FI82" s="674"/>
      <c r="FJ82" s="674"/>
      <c r="FK82" s="674"/>
      <c r="FL82" s="674"/>
      <c r="FM82" s="674"/>
      <c r="FN82" s="674"/>
      <c r="FO82" s="674"/>
      <c r="FP82" s="674"/>
      <c r="FQ82" s="674"/>
      <c r="FR82" s="674"/>
      <c r="FS82" s="674"/>
      <c r="FT82" s="674"/>
      <c r="FU82" s="674"/>
      <c r="FV82" s="674"/>
      <c r="FW82" s="674"/>
      <c r="FX82" s="674"/>
      <c r="FY82" s="674"/>
      <c r="FZ82" s="674"/>
      <c r="GA82" s="674"/>
      <c r="GB82" s="674"/>
      <c r="GC82" s="674"/>
      <c r="GD82" s="674"/>
      <c r="GE82" s="674"/>
      <c r="GF82" s="674"/>
      <c r="GG82" s="674"/>
      <c r="GH82" s="674"/>
      <c r="GI82" s="674"/>
      <c r="GJ82" s="674"/>
      <c r="GK82" s="674"/>
      <c r="GL82" s="674"/>
      <c r="GM82" s="674"/>
      <c r="GN82" s="674"/>
      <c r="GO82" s="674"/>
      <c r="GP82" s="674"/>
      <c r="GQ82" s="674"/>
      <c r="GR82" s="674"/>
      <c r="GS82" s="674"/>
      <c r="GT82" s="674"/>
      <c r="GU82" s="674"/>
      <c r="GV82" s="674"/>
      <c r="GW82" s="674"/>
      <c r="GX82" s="674"/>
      <c r="GY82" s="674"/>
      <c r="GZ82" s="674"/>
      <c r="HA82" s="674"/>
      <c r="HB82" s="674"/>
      <c r="HC82" s="674"/>
      <c r="HD82" s="674"/>
      <c r="HE82" s="674"/>
      <c r="HF82" s="674"/>
      <c r="HG82" s="674"/>
      <c r="HH82" s="674"/>
      <c r="HI82" s="674"/>
      <c r="HJ82" s="674"/>
      <c r="HK82" s="674"/>
      <c r="HL82" s="674"/>
      <c r="HM82" s="674"/>
      <c r="HN82" s="674"/>
      <c r="HO82" s="674"/>
      <c r="HP82" s="674"/>
      <c r="HQ82" s="674"/>
      <c r="HR82" s="674"/>
      <c r="HS82" s="674"/>
      <c r="HT82" s="674"/>
      <c r="HU82" s="674"/>
      <c r="HV82" s="674"/>
      <c r="HW82" s="674"/>
      <c r="HX82" s="674"/>
      <c r="HY82" s="674"/>
      <c r="HZ82" s="674"/>
      <c r="IA82" s="674"/>
      <c r="IB82" s="674"/>
      <c r="IC82" s="674"/>
      <c r="ID82" s="674"/>
      <c r="IE82" s="674"/>
      <c r="IF82" s="674"/>
      <c r="IG82" s="674"/>
      <c r="IH82" s="674"/>
      <c r="II82" s="674"/>
      <c r="IJ82" s="674"/>
      <c r="IK82" s="674"/>
      <c r="IL82" s="674"/>
      <c r="IM82" s="674"/>
      <c r="IN82" s="674"/>
      <c r="IO82" s="674"/>
      <c r="IP82" s="674"/>
      <c r="IQ82" s="674"/>
      <c r="IR82" s="674"/>
      <c r="IS82" s="674"/>
      <c r="IT82" s="674"/>
      <c r="IU82" s="674"/>
      <c r="IV82" s="674"/>
    </row>
    <row r="83" s="524" customFormat="1" ht="23.1" customHeight="1" spans="1:256">
      <c r="A83" s="308">
        <v>21401</v>
      </c>
      <c r="B83" s="312" t="s">
        <v>177</v>
      </c>
      <c r="C83" s="313" t="s">
        <v>139</v>
      </c>
      <c r="D83" s="366">
        <f t="shared" si="15"/>
        <v>1073535</v>
      </c>
      <c r="E83" s="366">
        <f t="shared" si="16"/>
        <v>1047279</v>
      </c>
      <c r="F83" s="366">
        <v>638388</v>
      </c>
      <c r="G83" s="366">
        <v>355692</v>
      </c>
      <c r="H83" s="366">
        <v>0</v>
      </c>
      <c r="I83" s="366">
        <v>53199</v>
      </c>
      <c r="J83" s="366"/>
      <c r="K83" s="366">
        <f t="shared" si="17"/>
        <v>0</v>
      </c>
      <c r="L83" s="366"/>
      <c r="M83" s="366"/>
      <c r="N83" s="366"/>
      <c r="O83" s="366"/>
      <c r="P83" s="366"/>
      <c r="Q83" s="366"/>
      <c r="R83" s="366"/>
      <c r="S83" s="366"/>
      <c r="T83" s="366">
        <f t="shared" si="18"/>
        <v>26256</v>
      </c>
      <c r="U83" s="366">
        <v>720</v>
      </c>
      <c r="V83" s="411">
        <v>0</v>
      </c>
      <c r="W83" s="408">
        <v>9576</v>
      </c>
      <c r="X83" s="408">
        <v>15960</v>
      </c>
      <c r="Y83" s="411">
        <v>0</v>
      </c>
      <c r="Z83" s="671"/>
      <c r="AA83" s="674"/>
      <c r="AB83" s="674"/>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674"/>
      <c r="AY83" s="674"/>
      <c r="AZ83" s="674"/>
      <c r="BA83" s="674"/>
      <c r="BB83" s="674"/>
      <c r="BC83" s="674"/>
      <c r="BD83" s="674"/>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c r="EA83" s="674"/>
      <c r="EB83" s="674"/>
      <c r="EC83" s="674"/>
      <c r="ED83" s="674"/>
      <c r="EE83" s="674"/>
      <c r="EF83" s="674"/>
      <c r="EG83" s="674"/>
      <c r="EH83" s="674"/>
      <c r="EI83" s="674"/>
      <c r="EJ83" s="674"/>
      <c r="EK83" s="674"/>
      <c r="EL83" s="674"/>
      <c r="EM83" s="674"/>
      <c r="EN83" s="674"/>
      <c r="EO83" s="674"/>
      <c r="EP83" s="674"/>
      <c r="EQ83" s="674"/>
      <c r="ER83" s="674"/>
      <c r="ES83" s="674"/>
      <c r="ET83" s="674"/>
      <c r="EU83" s="674"/>
      <c r="EV83" s="674"/>
      <c r="EW83" s="674"/>
      <c r="EX83" s="674"/>
      <c r="EY83" s="674"/>
      <c r="EZ83" s="674"/>
      <c r="FA83" s="674"/>
      <c r="FB83" s="674"/>
      <c r="FC83" s="674"/>
      <c r="FD83" s="674"/>
      <c r="FE83" s="674"/>
      <c r="FF83" s="674"/>
      <c r="FG83" s="674"/>
      <c r="FH83" s="674"/>
      <c r="FI83" s="674"/>
      <c r="FJ83" s="674"/>
      <c r="FK83" s="674"/>
      <c r="FL83" s="674"/>
      <c r="FM83" s="674"/>
      <c r="FN83" s="674"/>
      <c r="FO83" s="674"/>
      <c r="FP83" s="674"/>
      <c r="FQ83" s="674"/>
      <c r="FR83" s="674"/>
      <c r="FS83" s="674"/>
      <c r="FT83" s="674"/>
      <c r="FU83" s="674"/>
      <c r="FV83" s="674"/>
      <c r="FW83" s="674"/>
      <c r="FX83" s="674"/>
      <c r="FY83" s="674"/>
      <c r="FZ83" s="674"/>
      <c r="GA83" s="674"/>
      <c r="GB83" s="674"/>
      <c r="GC83" s="674"/>
      <c r="GD83" s="674"/>
      <c r="GE83" s="674"/>
      <c r="GF83" s="674"/>
      <c r="GG83" s="674"/>
      <c r="GH83" s="674"/>
      <c r="GI83" s="674"/>
      <c r="GJ83" s="674"/>
      <c r="GK83" s="674"/>
      <c r="GL83" s="674"/>
      <c r="GM83" s="674"/>
      <c r="GN83" s="674"/>
      <c r="GO83" s="674"/>
      <c r="GP83" s="674"/>
      <c r="GQ83" s="674"/>
      <c r="GR83" s="674"/>
      <c r="GS83" s="674"/>
      <c r="GT83" s="674"/>
      <c r="GU83" s="674"/>
      <c r="GV83" s="674"/>
      <c r="GW83" s="674"/>
      <c r="GX83" s="674"/>
      <c r="GY83" s="674"/>
      <c r="GZ83" s="674"/>
      <c r="HA83" s="674"/>
      <c r="HB83" s="674"/>
      <c r="HC83" s="674"/>
      <c r="HD83" s="674"/>
      <c r="HE83" s="674"/>
      <c r="HF83" s="674"/>
      <c r="HG83" s="674"/>
      <c r="HH83" s="674"/>
      <c r="HI83" s="674"/>
      <c r="HJ83" s="674"/>
      <c r="HK83" s="674"/>
      <c r="HL83" s="674"/>
      <c r="HM83" s="674"/>
      <c r="HN83" s="674"/>
      <c r="HO83" s="674"/>
      <c r="HP83" s="674"/>
      <c r="HQ83" s="674"/>
      <c r="HR83" s="674"/>
      <c r="HS83" s="674"/>
      <c r="HT83" s="674"/>
      <c r="HU83" s="674"/>
      <c r="HV83" s="674"/>
      <c r="HW83" s="674"/>
      <c r="HX83" s="674"/>
      <c r="HY83" s="674"/>
      <c r="HZ83" s="674"/>
      <c r="IA83" s="674"/>
      <c r="IB83" s="674"/>
      <c r="IC83" s="674"/>
      <c r="ID83" s="674"/>
      <c r="IE83" s="674"/>
      <c r="IF83" s="674"/>
      <c r="IG83" s="674"/>
      <c r="IH83" s="674"/>
      <c r="II83" s="674"/>
      <c r="IJ83" s="674"/>
      <c r="IK83" s="674"/>
      <c r="IL83" s="674"/>
      <c r="IM83" s="674"/>
      <c r="IN83" s="674"/>
      <c r="IO83" s="674"/>
      <c r="IP83" s="674"/>
      <c r="IQ83" s="674"/>
      <c r="IR83" s="674"/>
      <c r="IS83" s="674"/>
      <c r="IT83" s="674"/>
      <c r="IU83" s="674"/>
      <c r="IV83" s="674"/>
    </row>
    <row r="84" s="524" customFormat="1" ht="23.1" customHeight="1" spans="1:256">
      <c r="A84" s="316">
        <v>2140101</v>
      </c>
      <c r="B84" s="312" t="s">
        <v>177</v>
      </c>
      <c r="C84" s="313" t="s">
        <v>141</v>
      </c>
      <c r="D84" s="366">
        <f t="shared" si="15"/>
        <v>1073535</v>
      </c>
      <c r="E84" s="366">
        <f t="shared" si="16"/>
        <v>1047279</v>
      </c>
      <c r="F84" s="366">
        <v>638388</v>
      </c>
      <c r="G84" s="366">
        <v>355692</v>
      </c>
      <c r="H84" s="366">
        <v>0</v>
      </c>
      <c r="I84" s="366">
        <v>53199</v>
      </c>
      <c r="J84" s="366"/>
      <c r="K84" s="366">
        <f t="shared" si="17"/>
        <v>0</v>
      </c>
      <c r="L84" s="366"/>
      <c r="M84" s="366"/>
      <c r="N84" s="366"/>
      <c r="O84" s="366"/>
      <c r="P84" s="366"/>
      <c r="Q84" s="366"/>
      <c r="R84" s="366"/>
      <c r="S84" s="366"/>
      <c r="T84" s="366">
        <f t="shared" si="18"/>
        <v>26256</v>
      </c>
      <c r="U84" s="366">
        <v>720</v>
      </c>
      <c r="V84" s="411">
        <v>0</v>
      </c>
      <c r="W84" s="408">
        <v>9576</v>
      </c>
      <c r="X84" s="408">
        <v>15960</v>
      </c>
      <c r="Y84" s="411">
        <v>0</v>
      </c>
      <c r="Z84" s="671"/>
      <c r="AA84" s="674"/>
      <c r="AB84" s="674"/>
      <c r="AC84" s="674"/>
      <c r="AD84" s="674"/>
      <c r="AE84" s="674"/>
      <c r="AF84" s="674"/>
      <c r="AG84" s="674"/>
      <c r="AH84" s="674"/>
      <c r="AI84" s="674"/>
      <c r="AJ84" s="674"/>
      <c r="AK84" s="674"/>
      <c r="AL84" s="674"/>
      <c r="AM84" s="674"/>
      <c r="AN84" s="674"/>
      <c r="AO84" s="674"/>
      <c r="AP84" s="674"/>
      <c r="AQ84" s="674"/>
      <c r="AR84" s="674"/>
      <c r="AS84" s="674"/>
      <c r="AT84" s="674"/>
      <c r="AU84" s="674"/>
      <c r="AV84" s="674"/>
      <c r="AW84" s="674"/>
      <c r="AX84" s="674"/>
      <c r="AY84" s="674"/>
      <c r="AZ84" s="674"/>
      <c r="BA84" s="674"/>
      <c r="BB84" s="674"/>
      <c r="BC84" s="674"/>
      <c r="BD84" s="674"/>
      <c r="BE84" s="674"/>
      <c r="BF84" s="674"/>
      <c r="BG84" s="674"/>
      <c r="BH84" s="674"/>
      <c r="BI84" s="674"/>
      <c r="BJ84" s="674"/>
      <c r="BK84" s="674"/>
      <c r="BL84" s="674"/>
      <c r="BM84" s="674"/>
      <c r="BN84" s="674"/>
      <c r="BO84" s="674"/>
      <c r="BP84" s="674"/>
      <c r="BQ84" s="674"/>
      <c r="BR84" s="674"/>
      <c r="BS84" s="674"/>
      <c r="BT84" s="674"/>
      <c r="BU84" s="674"/>
      <c r="BV84" s="674"/>
      <c r="BW84" s="674"/>
      <c r="BX84" s="674"/>
      <c r="BY84" s="674"/>
      <c r="BZ84" s="674"/>
      <c r="CA84" s="674"/>
      <c r="CB84" s="674"/>
      <c r="CC84" s="674"/>
      <c r="CD84" s="674"/>
      <c r="CE84" s="674"/>
      <c r="CF84" s="674"/>
      <c r="CG84" s="674"/>
      <c r="CH84" s="674"/>
      <c r="CI84" s="674"/>
      <c r="CJ84" s="674"/>
      <c r="CK84" s="674"/>
      <c r="CL84" s="674"/>
      <c r="CM84" s="674"/>
      <c r="CN84" s="674"/>
      <c r="CO84" s="674"/>
      <c r="CP84" s="674"/>
      <c r="CQ84" s="674"/>
      <c r="CR84" s="674"/>
      <c r="CS84" s="674"/>
      <c r="CT84" s="674"/>
      <c r="CU84" s="674"/>
      <c r="CV84" s="674"/>
      <c r="CW84" s="674"/>
      <c r="CX84" s="674"/>
      <c r="CY84" s="674"/>
      <c r="CZ84" s="674"/>
      <c r="DA84" s="674"/>
      <c r="DB84" s="674"/>
      <c r="DC84" s="674"/>
      <c r="DD84" s="674"/>
      <c r="DE84" s="674"/>
      <c r="DF84" s="674"/>
      <c r="DG84" s="674"/>
      <c r="DH84" s="674"/>
      <c r="DI84" s="674"/>
      <c r="DJ84" s="674"/>
      <c r="DK84" s="674"/>
      <c r="DL84" s="674"/>
      <c r="DM84" s="674"/>
      <c r="DN84" s="674"/>
      <c r="DO84" s="674"/>
      <c r="DP84" s="674"/>
      <c r="DQ84" s="674"/>
      <c r="DR84" s="674"/>
      <c r="DS84" s="674"/>
      <c r="DT84" s="674"/>
      <c r="DU84" s="674"/>
      <c r="DV84" s="674"/>
      <c r="DW84" s="674"/>
      <c r="DX84" s="674"/>
      <c r="DY84" s="674"/>
      <c r="DZ84" s="674"/>
      <c r="EA84" s="674"/>
      <c r="EB84" s="674"/>
      <c r="EC84" s="674"/>
      <c r="ED84" s="674"/>
      <c r="EE84" s="674"/>
      <c r="EF84" s="674"/>
      <c r="EG84" s="674"/>
      <c r="EH84" s="674"/>
      <c r="EI84" s="674"/>
      <c r="EJ84" s="674"/>
      <c r="EK84" s="674"/>
      <c r="EL84" s="674"/>
      <c r="EM84" s="674"/>
      <c r="EN84" s="674"/>
      <c r="EO84" s="674"/>
      <c r="EP84" s="674"/>
      <c r="EQ84" s="674"/>
      <c r="ER84" s="674"/>
      <c r="ES84" s="674"/>
      <c r="ET84" s="674"/>
      <c r="EU84" s="674"/>
      <c r="EV84" s="674"/>
      <c r="EW84" s="674"/>
      <c r="EX84" s="674"/>
      <c r="EY84" s="674"/>
      <c r="EZ84" s="674"/>
      <c r="FA84" s="674"/>
      <c r="FB84" s="674"/>
      <c r="FC84" s="674"/>
      <c r="FD84" s="674"/>
      <c r="FE84" s="674"/>
      <c r="FF84" s="674"/>
      <c r="FG84" s="674"/>
      <c r="FH84" s="674"/>
      <c r="FI84" s="674"/>
      <c r="FJ84" s="674"/>
      <c r="FK84" s="674"/>
      <c r="FL84" s="674"/>
      <c r="FM84" s="674"/>
      <c r="FN84" s="674"/>
      <c r="FO84" s="674"/>
      <c r="FP84" s="674"/>
      <c r="FQ84" s="674"/>
      <c r="FR84" s="674"/>
      <c r="FS84" s="674"/>
      <c r="FT84" s="674"/>
      <c r="FU84" s="674"/>
      <c r="FV84" s="674"/>
      <c r="FW84" s="674"/>
      <c r="FX84" s="674"/>
      <c r="FY84" s="674"/>
      <c r="FZ84" s="674"/>
      <c r="GA84" s="674"/>
      <c r="GB84" s="674"/>
      <c r="GC84" s="674"/>
      <c r="GD84" s="674"/>
      <c r="GE84" s="674"/>
      <c r="GF84" s="674"/>
      <c r="GG84" s="674"/>
      <c r="GH84" s="674"/>
      <c r="GI84" s="674"/>
      <c r="GJ84" s="674"/>
      <c r="GK84" s="674"/>
      <c r="GL84" s="674"/>
      <c r="GM84" s="674"/>
      <c r="GN84" s="674"/>
      <c r="GO84" s="674"/>
      <c r="GP84" s="674"/>
      <c r="GQ84" s="674"/>
      <c r="GR84" s="674"/>
      <c r="GS84" s="674"/>
      <c r="GT84" s="674"/>
      <c r="GU84" s="674"/>
      <c r="GV84" s="674"/>
      <c r="GW84" s="674"/>
      <c r="GX84" s="674"/>
      <c r="GY84" s="674"/>
      <c r="GZ84" s="674"/>
      <c r="HA84" s="674"/>
      <c r="HB84" s="674"/>
      <c r="HC84" s="674"/>
      <c r="HD84" s="674"/>
      <c r="HE84" s="674"/>
      <c r="HF84" s="674"/>
      <c r="HG84" s="674"/>
      <c r="HH84" s="674"/>
      <c r="HI84" s="674"/>
      <c r="HJ84" s="674"/>
      <c r="HK84" s="674"/>
      <c r="HL84" s="674"/>
      <c r="HM84" s="674"/>
      <c r="HN84" s="674"/>
      <c r="HO84" s="674"/>
      <c r="HP84" s="674"/>
      <c r="HQ84" s="674"/>
      <c r="HR84" s="674"/>
      <c r="HS84" s="674"/>
      <c r="HT84" s="674"/>
      <c r="HU84" s="674"/>
      <c r="HV84" s="674"/>
      <c r="HW84" s="674"/>
      <c r="HX84" s="674"/>
      <c r="HY84" s="674"/>
      <c r="HZ84" s="674"/>
      <c r="IA84" s="674"/>
      <c r="IB84" s="674"/>
      <c r="IC84" s="674"/>
      <c r="ID84" s="674"/>
      <c r="IE84" s="674"/>
      <c r="IF84" s="674"/>
      <c r="IG84" s="674"/>
      <c r="IH84" s="674"/>
      <c r="II84" s="674"/>
      <c r="IJ84" s="674"/>
      <c r="IK84" s="674"/>
      <c r="IL84" s="674"/>
      <c r="IM84" s="674"/>
      <c r="IN84" s="674"/>
      <c r="IO84" s="674"/>
      <c r="IP84" s="674"/>
      <c r="IQ84" s="674"/>
      <c r="IR84" s="674"/>
      <c r="IS84" s="674"/>
      <c r="IT84" s="674"/>
      <c r="IU84" s="674"/>
      <c r="IV84" s="674"/>
    </row>
    <row r="85" s="524" customFormat="1" ht="23.1" customHeight="1" spans="1:256">
      <c r="A85" s="311">
        <v>221</v>
      </c>
      <c r="B85" s="312" t="s">
        <v>177</v>
      </c>
      <c r="C85" s="313" t="s">
        <v>144</v>
      </c>
      <c r="D85" s="366">
        <f t="shared" si="15"/>
        <v>119290</v>
      </c>
      <c r="E85" s="366">
        <f t="shared" si="16"/>
        <v>0</v>
      </c>
      <c r="F85" s="366"/>
      <c r="G85" s="366"/>
      <c r="H85" s="366"/>
      <c r="I85" s="366"/>
      <c r="J85" s="366"/>
      <c r="K85" s="366">
        <f t="shared" si="17"/>
        <v>0</v>
      </c>
      <c r="L85" s="366"/>
      <c r="M85" s="366"/>
      <c r="N85" s="366"/>
      <c r="O85" s="366"/>
      <c r="P85" s="366"/>
      <c r="Q85" s="366"/>
      <c r="R85" s="366"/>
      <c r="S85" s="366">
        <v>119290</v>
      </c>
      <c r="T85" s="366">
        <f t="shared" si="18"/>
        <v>0</v>
      </c>
      <c r="U85" s="366"/>
      <c r="V85" s="411"/>
      <c r="W85" s="408"/>
      <c r="X85" s="408"/>
      <c r="Y85" s="411"/>
      <c r="Z85" s="671"/>
      <c r="AA85" s="674"/>
      <c r="AB85" s="674"/>
      <c r="AC85" s="674"/>
      <c r="AD85" s="674"/>
      <c r="AE85" s="674"/>
      <c r="AF85" s="674"/>
      <c r="AG85" s="674"/>
      <c r="AH85" s="674"/>
      <c r="AI85" s="674"/>
      <c r="AJ85" s="674"/>
      <c r="AK85" s="674"/>
      <c r="AL85" s="674"/>
      <c r="AM85" s="674"/>
      <c r="AN85" s="674"/>
      <c r="AO85" s="674"/>
      <c r="AP85" s="674"/>
      <c r="AQ85" s="674"/>
      <c r="AR85" s="674"/>
      <c r="AS85" s="674"/>
      <c r="AT85" s="674"/>
      <c r="AU85" s="674"/>
      <c r="AV85" s="674"/>
      <c r="AW85" s="674"/>
      <c r="AX85" s="674"/>
      <c r="AY85" s="674"/>
      <c r="AZ85" s="674"/>
      <c r="BA85" s="674"/>
      <c r="BB85" s="674"/>
      <c r="BC85" s="674"/>
      <c r="BD85" s="674"/>
      <c r="BE85" s="674"/>
      <c r="BF85" s="674"/>
      <c r="BG85" s="674"/>
      <c r="BH85" s="674"/>
      <c r="BI85" s="674"/>
      <c r="BJ85" s="674"/>
      <c r="BK85" s="674"/>
      <c r="BL85" s="674"/>
      <c r="BM85" s="674"/>
      <c r="BN85" s="674"/>
      <c r="BO85" s="674"/>
      <c r="BP85" s="674"/>
      <c r="BQ85" s="674"/>
      <c r="BR85" s="674"/>
      <c r="BS85" s="674"/>
      <c r="BT85" s="674"/>
      <c r="BU85" s="674"/>
      <c r="BV85" s="674"/>
      <c r="BW85" s="674"/>
      <c r="BX85" s="674"/>
      <c r="BY85" s="674"/>
      <c r="BZ85" s="674"/>
      <c r="CA85" s="674"/>
      <c r="CB85" s="674"/>
      <c r="CC85" s="674"/>
      <c r="CD85" s="674"/>
      <c r="CE85" s="674"/>
      <c r="CF85" s="674"/>
      <c r="CG85" s="674"/>
      <c r="CH85" s="674"/>
      <c r="CI85" s="674"/>
      <c r="CJ85" s="674"/>
      <c r="CK85" s="674"/>
      <c r="CL85" s="674"/>
      <c r="CM85" s="674"/>
      <c r="CN85" s="674"/>
      <c r="CO85" s="674"/>
      <c r="CP85" s="674"/>
      <c r="CQ85" s="674"/>
      <c r="CR85" s="674"/>
      <c r="CS85" s="674"/>
      <c r="CT85" s="674"/>
      <c r="CU85" s="674"/>
      <c r="CV85" s="674"/>
      <c r="CW85" s="674"/>
      <c r="CX85" s="674"/>
      <c r="CY85" s="674"/>
      <c r="CZ85" s="674"/>
      <c r="DA85" s="674"/>
      <c r="DB85" s="674"/>
      <c r="DC85" s="674"/>
      <c r="DD85" s="674"/>
      <c r="DE85" s="674"/>
      <c r="DF85" s="674"/>
      <c r="DG85" s="674"/>
      <c r="DH85" s="674"/>
      <c r="DI85" s="674"/>
      <c r="DJ85" s="674"/>
      <c r="DK85" s="674"/>
      <c r="DL85" s="674"/>
      <c r="DM85" s="674"/>
      <c r="DN85" s="674"/>
      <c r="DO85" s="674"/>
      <c r="DP85" s="674"/>
      <c r="DQ85" s="674"/>
      <c r="DR85" s="674"/>
      <c r="DS85" s="674"/>
      <c r="DT85" s="674"/>
      <c r="DU85" s="674"/>
      <c r="DV85" s="674"/>
      <c r="DW85" s="674"/>
      <c r="DX85" s="674"/>
      <c r="DY85" s="674"/>
      <c r="DZ85" s="674"/>
      <c r="EA85" s="674"/>
      <c r="EB85" s="674"/>
      <c r="EC85" s="674"/>
      <c r="ED85" s="674"/>
      <c r="EE85" s="674"/>
      <c r="EF85" s="674"/>
      <c r="EG85" s="674"/>
      <c r="EH85" s="674"/>
      <c r="EI85" s="674"/>
      <c r="EJ85" s="674"/>
      <c r="EK85" s="674"/>
      <c r="EL85" s="674"/>
      <c r="EM85" s="674"/>
      <c r="EN85" s="674"/>
      <c r="EO85" s="674"/>
      <c r="EP85" s="674"/>
      <c r="EQ85" s="674"/>
      <c r="ER85" s="674"/>
      <c r="ES85" s="674"/>
      <c r="ET85" s="674"/>
      <c r="EU85" s="674"/>
      <c r="EV85" s="674"/>
      <c r="EW85" s="674"/>
      <c r="EX85" s="674"/>
      <c r="EY85" s="674"/>
      <c r="EZ85" s="674"/>
      <c r="FA85" s="674"/>
      <c r="FB85" s="674"/>
      <c r="FC85" s="674"/>
      <c r="FD85" s="674"/>
      <c r="FE85" s="674"/>
      <c r="FF85" s="674"/>
      <c r="FG85" s="674"/>
      <c r="FH85" s="674"/>
      <c r="FI85" s="674"/>
      <c r="FJ85" s="674"/>
      <c r="FK85" s="674"/>
      <c r="FL85" s="674"/>
      <c r="FM85" s="674"/>
      <c r="FN85" s="674"/>
      <c r="FO85" s="674"/>
      <c r="FP85" s="674"/>
      <c r="FQ85" s="674"/>
      <c r="FR85" s="674"/>
      <c r="FS85" s="674"/>
      <c r="FT85" s="674"/>
      <c r="FU85" s="674"/>
      <c r="FV85" s="674"/>
      <c r="FW85" s="674"/>
      <c r="FX85" s="674"/>
      <c r="FY85" s="674"/>
      <c r="FZ85" s="674"/>
      <c r="GA85" s="674"/>
      <c r="GB85" s="674"/>
      <c r="GC85" s="674"/>
      <c r="GD85" s="674"/>
      <c r="GE85" s="674"/>
      <c r="GF85" s="674"/>
      <c r="GG85" s="674"/>
      <c r="GH85" s="674"/>
      <c r="GI85" s="674"/>
      <c r="GJ85" s="674"/>
      <c r="GK85" s="674"/>
      <c r="GL85" s="674"/>
      <c r="GM85" s="674"/>
      <c r="GN85" s="674"/>
      <c r="GO85" s="674"/>
      <c r="GP85" s="674"/>
      <c r="GQ85" s="674"/>
      <c r="GR85" s="674"/>
      <c r="GS85" s="674"/>
      <c r="GT85" s="674"/>
      <c r="GU85" s="674"/>
      <c r="GV85" s="674"/>
      <c r="GW85" s="674"/>
      <c r="GX85" s="674"/>
      <c r="GY85" s="674"/>
      <c r="GZ85" s="674"/>
      <c r="HA85" s="674"/>
      <c r="HB85" s="674"/>
      <c r="HC85" s="674"/>
      <c r="HD85" s="674"/>
      <c r="HE85" s="674"/>
      <c r="HF85" s="674"/>
      <c r="HG85" s="674"/>
      <c r="HH85" s="674"/>
      <c r="HI85" s="674"/>
      <c r="HJ85" s="674"/>
      <c r="HK85" s="674"/>
      <c r="HL85" s="674"/>
      <c r="HM85" s="674"/>
      <c r="HN85" s="674"/>
      <c r="HO85" s="674"/>
      <c r="HP85" s="674"/>
      <c r="HQ85" s="674"/>
      <c r="HR85" s="674"/>
      <c r="HS85" s="674"/>
      <c r="HT85" s="674"/>
      <c r="HU85" s="674"/>
      <c r="HV85" s="674"/>
      <c r="HW85" s="674"/>
      <c r="HX85" s="674"/>
      <c r="HY85" s="674"/>
      <c r="HZ85" s="674"/>
      <c r="IA85" s="674"/>
      <c r="IB85" s="674"/>
      <c r="IC85" s="674"/>
      <c r="ID85" s="674"/>
      <c r="IE85" s="674"/>
      <c r="IF85" s="674"/>
      <c r="IG85" s="674"/>
      <c r="IH85" s="674"/>
      <c r="II85" s="674"/>
      <c r="IJ85" s="674"/>
      <c r="IK85" s="674"/>
      <c r="IL85" s="674"/>
      <c r="IM85" s="674"/>
      <c r="IN85" s="674"/>
      <c r="IO85" s="674"/>
      <c r="IP85" s="674"/>
      <c r="IQ85" s="674"/>
      <c r="IR85" s="674"/>
      <c r="IS85" s="674"/>
      <c r="IT85" s="674"/>
      <c r="IU85" s="674"/>
      <c r="IV85" s="674"/>
    </row>
    <row r="86" s="524" customFormat="1" ht="23.1" customHeight="1" spans="1:256">
      <c r="A86" s="308">
        <v>22102</v>
      </c>
      <c r="B86" s="312" t="s">
        <v>177</v>
      </c>
      <c r="C86" s="313" t="s">
        <v>165</v>
      </c>
      <c r="D86" s="366">
        <f t="shared" si="15"/>
        <v>119290</v>
      </c>
      <c r="E86" s="366">
        <f t="shared" si="16"/>
        <v>0</v>
      </c>
      <c r="F86" s="366"/>
      <c r="G86" s="366"/>
      <c r="H86" s="366"/>
      <c r="I86" s="366"/>
      <c r="J86" s="366"/>
      <c r="K86" s="366">
        <f t="shared" si="17"/>
        <v>0</v>
      </c>
      <c r="L86" s="366"/>
      <c r="M86" s="366"/>
      <c r="N86" s="366"/>
      <c r="O86" s="366"/>
      <c r="P86" s="366"/>
      <c r="Q86" s="366"/>
      <c r="R86" s="366"/>
      <c r="S86" s="366">
        <v>119290</v>
      </c>
      <c r="T86" s="366">
        <f t="shared" si="18"/>
        <v>0</v>
      </c>
      <c r="U86" s="366"/>
      <c r="V86" s="411"/>
      <c r="W86" s="408"/>
      <c r="X86" s="408"/>
      <c r="Y86" s="411"/>
      <c r="Z86" s="671"/>
      <c r="AA86" s="674"/>
      <c r="AB86" s="674"/>
      <c r="AC86" s="674"/>
      <c r="AD86" s="674"/>
      <c r="AE86" s="674"/>
      <c r="AF86" s="674"/>
      <c r="AG86" s="674"/>
      <c r="AH86" s="674"/>
      <c r="AI86" s="674"/>
      <c r="AJ86" s="674"/>
      <c r="AK86" s="674"/>
      <c r="AL86" s="674"/>
      <c r="AM86" s="674"/>
      <c r="AN86" s="674"/>
      <c r="AO86" s="674"/>
      <c r="AP86" s="674"/>
      <c r="AQ86" s="674"/>
      <c r="AR86" s="674"/>
      <c r="AS86" s="674"/>
      <c r="AT86" s="674"/>
      <c r="AU86" s="674"/>
      <c r="AV86" s="674"/>
      <c r="AW86" s="674"/>
      <c r="AX86" s="674"/>
      <c r="AY86" s="674"/>
      <c r="AZ86" s="674"/>
      <c r="BA86" s="674"/>
      <c r="BB86" s="674"/>
      <c r="BC86" s="674"/>
      <c r="BD86" s="674"/>
      <c r="BE86" s="674"/>
      <c r="BF86" s="674"/>
      <c r="BG86" s="674"/>
      <c r="BH86" s="674"/>
      <c r="BI86" s="674"/>
      <c r="BJ86" s="674"/>
      <c r="BK86" s="674"/>
      <c r="BL86" s="674"/>
      <c r="BM86" s="674"/>
      <c r="BN86" s="674"/>
      <c r="BO86" s="674"/>
      <c r="BP86" s="674"/>
      <c r="BQ86" s="674"/>
      <c r="BR86" s="674"/>
      <c r="BS86" s="674"/>
      <c r="BT86" s="674"/>
      <c r="BU86" s="674"/>
      <c r="BV86" s="674"/>
      <c r="BW86" s="674"/>
      <c r="BX86" s="674"/>
      <c r="BY86" s="674"/>
      <c r="BZ86" s="674"/>
      <c r="CA86" s="674"/>
      <c r="CB86" s="674"/>
      <c r="CC86" s="674"/>
      <c r="CD86" s="674"/>
      <c r="CE86" s="674"/>
      <c r="CF86" s="674"/>
      <c r="CG86" s="674"/>
      <c r="CH86" s="674"/>
      <c r="CI86" s="674"/>
      <c r="CJ86" s="674"/>
      <c r="CK86" s="674"/>
      <c r="CL86" s="674"/>
      <c r="CM86" s="674"/>
      <c r="CN86" s="674"/>
      <c r="CO86" s="674"/>
      <c r="CP86" s="674"/>
      <c r="CQ86" s="674"/>
      <c r="CR86" s="674"/>
      <c r="CS86" s="674"/>
      <c r="CT86" s="674"/>
      <c r="CU86" s="674"/>
      <c r="CV86" s="674"/>
      <c r="CW86" s="674"/>
      <c r="CX86" s="674"/>
      <c r="CY86" s="674"/>
      <c r="CZ86" s="674"/>
      <c r="DA86" s="674"/>
      <c r="DB86" s="674"/>
      <c r="DC86" s="674"/>
      <c r="DD86" s="674"/>
      <c r="DE86" s="674"/>
      <c r="DF86" s="674"/>
      <c r="DG86" s="674"/>
      <c r="DH86" s="674"/>
      <c r="DI86" s="674"/>
      <c r="DJ86" s="674"/>
      <c r="DK86" s="674"/>
      <c r="DL86" s="674"/>
      <c r="DM86" s="674"/>
      <c r="DN86" s="674"/>
      <c r="DO86" s="674"/>
      <c r="DP86" s="674"/>
      <c r="DQ86" s="674"/>
      <c r="DR86" s="674"/>
      <c r="DS86" s="674"/>
      <c r="DT86" s="674"/>
      <c r="DU86" s="674"/>
      <c r="DV86" s="674"/>
      <c r="DW86" s="674"/>
      <c r="DX86" s="674"/>
      <c r="DY86" s="674"/>
      <c r="DZ86" s="674"/>
      <c r="EA86" s="674"/>
      <c r="EB86" s="674"/>
      <c r="EC86" s="674"/>
      <c r="ED86" s="674"/>
      <c r="EE86" s="674"/>
      <c r="EF86" s="674"/>
      <c r="EG86" s="674"/>
      <c r="EH86" s="674"/>
      <c r="EI86" s="674"/>
      <c r="EJ86" s="674"/>
      <c r="EK86" s="674"/>
      <c r="EL86" s="674"/>
      <c r="EM86" s="674"/>
      <c r="EN86" s="674"/>
      <c r="EO86" s="674"/>
      <c r="EP86" s="674"/>
      <c r="EQ86" s="674"/>
      <c r="ER86" s="674"/>
      <c r="ES86" s="674"/>
      <c r="ET86" s="674"/>
      <c r="EU86" s="674"/>
      <c r="EV86" s="674"/>
      <c r="EW86" s="674"/>
      <c r="EX86" s="674"/>
      <c r="EY86" s="674"/>
      <c r="EZ86" s="674"/>
      <c r="FA86" s="674"/>
      <c r="FB86" s="674"/>
      <c r="FC86" s="674"/>
      <c r="FD86" s="674"/>
      <c r="FE86" s="674"/>
      <c r="FF86" s="674"/>
      <c r="FG86" s="674"/>
      <c r="FH86" s="674"/>
      <c r="FI86" s="674"/>
      <c r="FJ86" s="674"/>
      <c r="FK86" s="674"/>
      <c r="FL86" s="674"/>
      <c r="FM86" s="674"/>
      <c r="FN86" s="674"/>
      <c r="FO86" s="674"/>
      <c r="FP86" s="674"/>
      <c r="FQ86" s="674"/>
      <c r="FR86" s="674"/>
      <c r="FS86" s="674"/>
      <c r="FT86" s="674"/>
      <c r="FU86" s="674"/>
      <c r="FV86" s="674"/>
      <c r="FW86" s="674"/>
      <c r="FX86" s="674"/>
      <c r="FY86" s="674"/>
      <c r="FZ86" s="674"/>
      <c r="GA86" s="674"/>
      <c r="GB86" s="674"/>
      <c r="GC86" s="674"/>
      <c r="GD86" s="674"/>
      <c r="GE86" s="674"/>
      <c r="GF86" s="674"/>
      <c r="GG86" s="674"/>
      <c r="GH86" s="674"/>
      <c r="GI86" s="674"/>
      <c r="GJ86" s="674"/>
      <c r="GK86" s="674"/>
      <c r="GL86" s="674"/>
      <c r="GM86" s="674"/>
      <c r="GN86" s="674"/>
      <c r="GO86" s="674"/>
      <c r="GP86" s="674"/>
      <c r="GQ86" s="674"/>
      <c r="GR86" s="674"/>
      <c r="GS86" s="674"/>
      <c r="GT86" s="674"/>
      <c r="GU86" s="674"/>
      <c r="GV86" s="674"/>
      <c r="GW86" s="674"/>
      <c r="GX86" s="674"/>
      <c r="GY86" s="674"/>
      <c r="GZ86" s="674"/>
      <c r="HA86" s="674"/>
      <c r="HB86" s="674"/>
      <c r="HC86" s="674"/>
      <c r="HD86" s="674"/>
      <c r="HE86" s="674"/>
      <c r="HF86" s="674"/>
      <c r="HG86" s="674"/>
      <c r="HH86" s="674"/>
      <c r="HI86" s="674"/>
      <c r="HJ86" s="674"/>
      <c r="HK86" s="674"/>
      <c r="HL86" s="674"/>
      <c r="HM86" s="674"/>
      <c r="HN86" s="674"/>
      <c r="HO86" s="674"/>
      <c r="HP86" s="674"/>
      <c r="HQ86" s="674"/>
      <c r="HR86" s="674"/>
      <c r="HS86" s="674"/>
      <c r="HT86" s="674"/>
      <c r="HU86" s="674"/>
      <c r="HV86" s="674"/>
      <c r="HW86" s="674"/>
      <c r="HX86" s="674"/>
      <c r="HY86" s="674"/>
      <c r="HZ86" s="674"/>
      <c r="IA86" s="674"/>
      <c r="IB86" s="674"/>
      <c r="IC86" s="674"/>
      <c r="ID86" s="674"/>
      <c r="IE86" s="674"/>
      <c r="IF86" s="674"/>
      <c r="IG86" s="674"/>
      <c r="IH86" s="674"/>
      <c r="II86" s="674"/>
      <c r="IJ86" s="674"/>
      <c r="IK86" s="674"/>
      <c r="IL86" s="674"/>
      <c r="IM86" s="674"/>
      <c r="IN86" s="674"/>
      <c r="IO86" s="674"/>
      <c r="IP86" s="674"/>
      <c r="IQ86" s="674"/>
      <c r="IR86" s="674"/>
      <c r="IS86" s="674"/>
      <c r="IT86" s="674"/>
      <c r="IU86" s="674"/>
      <c r="IV86" s="674"/>
    </row>
    <row r="87" s="524" customFormat="1" ht="23.1" customHeight="1" spans="1:256">
      <c r="A87" s="316">
        <v>2210201</v>
      </c>
      <c r="B87" s="312" t="s">
        <v>177</v>
      </c>
      <c r="C87" s="313" t="s">
        <v>148</v>
      </c>
      <c r="D87" s="366">
        <f t="shared" si="15"/>
        <v>119290</v>
      </c>
      <c r="E87" s="366">
        <f t="shared" si="16"/>
        <v>0</v>
      </c>
      <c r="F87" s="366"/>
      <c r="G87" s="366"/>
      <c r="H87" s="366"/>
      <c r="I87" s="366"/>
      <c r="J87" s="366"/>
      <c r="K87" s="366">
        <f t="shared" si="17"/>
        <v>0</v>
      </c>
      <c r="L87" s="366"/>
      <c r="M87" s="366"/>
      <c r="N87" s="366"/>
      <c r="O87" s="366"/>
      <c r="P87" s="366"/>
      <c r="Q87" s="366"/>
      <c r="R87" s="366"/>
      <c r="S87" s="366">
        <v>119290</v>
      </c>
      <c r="T87" s="366">
        <f t="shared" si="18"/>
        <v>0</v>
      </c>
      <c r="U87" s="366"/>
      <c r="V87" s="411"/>
      <c r="W87" s="408"/>
      <c r="X87" s="408"/>
      <c r="Y87" s="411"/>
      <c r="Z87" s="671"/>
      <c r="AA87" s="674"/>
      <c r="AB87" s="674"/>
      <c r="AC87" s="674"/>
      <c r="AD87" s="674"/>
      <c r="AE87" s="674"/>
      <c r="AF87" s="674"/>
      <c r="AG87" s="674"/>
      <c r="AH87" s="674"/>
      <c r="AI87" s="674"/>
      <c r="AJ87" s="674"/>
      <c r="AK87" s="674"/>
      <c r="AL87" s="674"/>
      <c r="AM87" s="674"/>
      <c r="AN87" s="674"/>
      <c r="AO87" s="674"/>
      <c r="AP87" s="674"/>
      <c r="AQ87" s="674"/>
      <c r="AR87" s="674"/>
      <c r="AS87" s="674"/>
      <c r="AT87" s="674"/>
      <c r="AU87" s="674"/>
      <c r="AV87" s="674"/>
      <c r="AW87" s="674"/>
      <c r="AX87" s="674"/>
      <c r="AY87" s="674"/>
      <c r="AZ87" s="674"/>
      <c r="BA87" s="674"/>
      <c r="BB87" s="674"/>
      <c r="BC87" s="674"/>
      <c r="BD87" s="674"/>
      <c r="BE87" s="674"/>
      <c r="BF87" s="674"/>
      <c r="BG87" s="674"/>
      <c r="BH87" s="674"/>
      <c r="BI87" s="674"/>
      <c r="BJ87" s="674"/>
      <c r="BK87" s="674"/>
      <c r="BL87" s="674"/>
      <c r="BM87" s="674"/>
      <c r="BN87" s="674"/>
      <c r="BO87" s="674"/>
      <c r="BP87" s="674"/>
      <c r="BQ87" s="674"/>
      <c r="BR87" s="674"/>
      <c r="BS87" s="674"/>
      <c r="BT87" s="674"/>
      <c r="BU87" s="674"/>
      <c r="BV87" s="674"/>
      <c r="BW87" s="674"/>
      <c r="BX87" s="674"/>
      <c r="BY87" s="674"/>
      <c r="BZ87" s="674"/>
      <c r="CA87" s="674"/>
      <c r="CB87" s="674"/>
      <c r="CC87" s="674"/>
      <c r="CD87" s="674"/>
      <c r="CE87" s="674"/>
      <c r="CF87" s="674"/>
      <c r="CG87" s="674"/>
      <c r="CH87" s="674"/>
      <c r="CI87" s="674"/>
      <c r="CJ87" s="674"/>
      <c r="CK87" s="674"/>
      <c r="CL87" s="674"/>
      <c r="CM87" s="674"/>
      <c r="CN87" s="674"/>
      <c r="CO87" s="674"/>
      <c r="CP87" s="674"/>
      <c r="CQ87" s="674"/>
      <c r="CR87" s="674"/>
      <c r="CS87" s="674"/>
      <c r="CT87" s="674"/>
      <c r="CU87" s="674"/>
      <c r="CV87" s="674"/>
      <c r="CW87" s="674"/>
      <c r="CX87" s="674"/>
      <c r="CY87" s="674"/>
      <c r="CZ87" s="674"/>
      <c r="DA87" s="674"/>
      <c r="DB87" s="674"/>
      <c r="DC87" s="674"/>
      <c r="DD87" s="674"/>
      <c r="DE87" s="674"/>
      <c r="DF87" s="674"/>
      <c r="DG87" s="674"/>
      <c r="DH87" s="674"/>
      <c r="DI87" s="674"/>
      <c r="DJ87" s="674"/>
      <c r="DK87" s="674"/>
      <c r="DL87" s="674"/>
      <c r="DM87" s="674"/>
      <c r="DN87" s="674"/>
      <c r="DO87" s="674"/>
      <c r="DP87" s="674"/>
      <c r="DQ87" s="674"/>
      <c r="DR87" s="674"/>
      <c r="DS87" s="674"/>
      <c r="DT87" s="674"/>
      <c r="DU87" s="674"/>
      <c r="DV87" s="674"/>
      <c r="DW87" s="674"/>
      <c r="DX87" s="674"/>
      <c r="DY87" s="674"/>
      <c r="DZ87" s="674"/>
      <c r="EA87" s="674"/>
      <c r="EB87" s="674"/>
      <c r="EC87" s="674"/>
      <c r="ED87" s="674"/>
      <c r="EE87" s="674"/>
      <c r="EF87" s="674"/>
      <c r="EG87" s="674"/>
      <c r="EH87" s="674"/>
      <c r="EI87" s="674"/>
      <c r="EJ87" s="674"/>
      <c r="EK87" s="674"/>
      <c r="EL87" s="674"/>
      <c r="EM87" s="674"/>
      <c r="EN87" s="674"/>
      <c r="EO87" s="674"/>
      <c r="EP87" s="674"/>
      <c r="EQ87" s="674"/>
      <c r="ER87" s="674"/>
      <c r="ES87" s="674"/>
      <c r="ET87" s="674"/>
      <c r="EU87" s="674"/>
      <c r="EV87" s="674"/>
      <c r="EW87" s="674"/>
      <c r="EX87" s="674"/>
      <c r="EY87" s="674"/>
      <c r="EZ87" s="674"/>
      <c r="FA87" s="674"/>
      <c r="FB87" s="674"/>
      <c r="FC87" s="674"/>
      <c r="FD87" s="674"/>
      <c r="FE87" s="674"/>
      <c r="FF87" s="674"/>
      <c r="FG87" s="674"/>
      <c r="FH87" s="674"/>
      <c r="FI87" s="674"/>
      <c r="FJ87" s="674"/>
      <c r="FK87" s="674"/>
      <c r="FL87" s="674"/>
      <c r="FM87" s="674"/>
      <c r="FN87" s="674"/>
      <c r="FO87" s="674"/>
      <c r="FP87" s="674"/>
      <c r="FQ87" s="674"/>
      <c r="FR87" s="674"/>
      <c r="FS87" s="674"/>
      <c r="FT87" s="674"/>
      <c r="FU87" s="674"/>
      <c r="FV87" s="674"/>
      <c r="FW87" s="674"/>
      <c r="FX87" s="674"/>
      <c r="FY87" s="674"/>
      <c r="FZ87" s="674"/>
      <c r="GA87" s="674"/>
      <c r="GB87" s="674"/>
      <c r="GC87" s="674"/>
      <c r="GD87" s="674"/>
      <c r="GE87" s="674"/>
      <c r="GF87" s="674"/>
      <c r="GG87" s="674"/>
      <c r="GH87" s="674"/>
      <c r="GI87" s="674"/>
      <c r="GJ87" s="674"/>
      <c r="GK87" s="674"/>
      <c r="GL87" s="674"/>
      <c r="GM87" s="674"/>
      <c r="GN87" s="674"/>
      <c r="GO87" s="674"/>
      <c r="GP87" s="674"/>
      <c r="GQ87" s="674"/>
      <c r="GR87" s="674"/>
      <c r="GS87" s="674"/>
      <c r="GT87" s="674"/>
      <c r="GU87" s="674"/>
      <c r="GV87" s="674"/>
      <c r="GW87" s="674"/>
      <c r="GX87" s="674"/>
      <c r="GY87" s="674"/>
      <c r="GZ87" s="674"/>
      <c r="HA87" s="674"/>
      <c r="HB87" s="674"/>
      <c r="HC87" s="674"/>
      <c r="HD87" s="674"/>
      <c r="HE87" s="674"/>
      <c r="HF87" s="674"/>
      <c r="HG87" s="674"/>
      <c r="HH87" s="674"/>
      <c r="HI87" s="674"/>
      <c r="HJ87" s="674"/>
      <c r="HK87" s="674"/>
      <c r="HL87" s="674"/>
      <c r="HM87" s="674"/>
      <c r="HN87" s="674"/>
      <c r="HO87" s="674"/>
      <c r="HP87" s="674"/>
      <c r="HQ87" s="674"/>
      <c r="HR87" s="674"/>
      <c r="HS87" s="674"/>
      <c r="HT87" s="674"/>
      <c r="HU87" s="674"/>
      <c r="HV87" s="674"/>
      <c r="HW87" s="674"/>
      <c r="HX87" s="674"/>
      <c r="HY87" s="674"/>
      <c r="HZ87" s="674"/>
      <c r="IA87" s="674"/>
      <c r="IB87" s="674"/>
      <c r="IC87" s="674"/>
      <c r="ID87" s="674"/>
      <c r="IE87" s="674"/>
      <c r="IF87" s="674"/>
      <c r="IG87" s="674"/>
      <c r="IH87" s="674"/>
      <c r="II87" s="674"/>
      <c r="IJ87" s="674"/>
      <c r="IK87" s="674"/>
      <c r="IL87" s="674"/>
      <c r="IM87" s="674"/>
      <c r="IN87" s="674"/>
      <c r="IO87" s="674"/>
      <c r="IP87" s="674"/>
      <c r="IQ87" s="674"/>
      <c r="IR87" s="674"/>
      <c r="IS87" s="674"/>
      <c r="IT87" s="674"/>
      <c r="IU87" s="674"/>
      <c r="IV87" s="674"/>
    </row>
    <row r="88" s="620" customFormat="1" ht="23.1" customHeight="1" spans="1:256">
      <c r="A88" s="309"/>
      <c r="B88" s="309" t="s">
        <v>183</v>
      </c>
      <c r="C88" s="317" t="s">
        <v>184</v>
      </c>
      <c r="D88" s="449">
        <f t="shared" si="15"/>
        <v>78037.71</v>
      </c>
      <c r="E88" s="449">
        <v>53696</v>
      </c>
      <c r="F88" s="449">
        <v>30480</v>
      </c>
      <c r="G88" s="449">
        <v>20676</v>
      </c>
      <c r="H88" s="449">
        <v>0</v>
      </c>
      <c r="I88" s="449">
        <v>2540</v>
      </c>
      <c r="J88" s="449">
        <v>0</v>
      </c>
      <c r="K88" s="449">
        <v>16983.79</v>
      </c>
      <c r="L88" s="449">
        <v>8184.96</v>
      </c>
      <c r="M88" s="449">
        <v>4092.48</v>
      </c>
      <c r="N88" s="449">
        <v>3836.7</v>
      </c>
      <c r="O88" s="449">
        <v>0</v>
      </c>
      <c r="P88" s="449">
        <v>511.56</v>
      </c>
      <c r="Q88" s="449">
        <v>358.09</v>
      </c>
      <c r="R88" s="449">
        <v>0</v>
      </c>
      <c r="S88" s="449">
        <v>6138.72</v>
      </c>
      <c r="T88" s="449">
        <v>1219.2</v>
      </c>
      <c r="U88" s="449">
        <v>0</v>
      </c>
      <c r="V88" s="605">
        <v>0</v>
      </c>
      <c r="W88" s="442">
        <v>457.2</v>
      </c>
      <c r="X88" s="442">
        <v>762</v>
      </c>
      <c r="Y88" s="605">
        <v>0</v>
      </c>
      <c r="Z88" s="670"/>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3"/>
      <c r="AX88" s="673"/>
      <c r="AY88" s="673"/>
      <c r="AZ88" s="673"/>
      <c r="BA88" s="673"/>
      <c r="BB88" s="673"/>
      <c r="BC88" s="673"/>
      <c r="BD88" s="673"/>
      <c r="BE88" s="673"/>
      <c r="BF88" s="673"/>
      <c r="BG88" s="673"/>
      <c r="BH88" s="673"/>
      <c r="BI88" s="673"/>
      <c r="BJ88" s="673"/>
      <c r="BK88" s="673"/>
      <c r="BL88" s="673"/>
      <c r="BM88" s="673"/>
      <c r="BN88" s="673"/>
      <c r="BO88" s="673"/>
      <c r="BP88" s="673"/>
      <c r="BQ88" s="673"/>
      <c r="BR88" s="673"/>
      <c r="BS88" s="673"/>
      <c r="BT88" s="673"/>
      <c r="BU88" s="673"/>
      <c r="BV88" s="673"/>
      <c r="BW88" s="673"/>
      <c r="BX88" s="673"/>
      <c r="BY88" s="673"/>
      <c r="BZ88" s="673"/>
      <c r="CA88" s="673"/>
      <c r="CB88" s="673"/>
      <c r="CC88" s="673"/>
      <c r="CD88" s="673"/>
      <c r="CE88" s="673"/>
      <c r="CF88" s="673"/>
      <c r="CG88" s="673"/>
      <c r="CH88" s="673"/>
      <c r="CI88" s="673"/>
      <c r="CJ88" s="673"/>
      <c r="CK88" s="673"/>
      <c r="CL88" s="673"/>
      <c r="CM88" s="673"/>
      <c r="CN88" s="673"/>
      <c r="CO88" s="673"/>
      <c r="CP88" s="673"/>
      <c r="CQ88" s="673"/>
      <c r="CR88" s="673"/>
      <c r="CS88" s="673"/>
      <c r="CT88" s="673"/>
      <c r="CU88" s="673"/>
      <c r="CV88" s="673"/>
      <c r="CW88" s="673"/>
      <c r="CX88" s="673"/>
      <c r="CY88" s="673"/>
      <c r="CZ88" s="673"/>
      <c r="DA88" s="673"/>
      <c r="DB88" s="673"/>
      <c r="DC88" s="673"/>
      <c r="DD88" s="673"/>
      <c r="DE88" s="673"/>
      <c r="DF88" s="673"/>
      <c r="DG88" s="673"/>
      <c r="DH88" s="673"/>
      <c r="DI88" s="673"/>
      <c r="DJ88" s="673"/>
      <c r="DK88" s="673"/>
      <c r="DL88" s="673"/>
      <c r="DM88" s="673"/>
      <c r="DN88" s="673"/>
      <c r="DO88" s="673"/>
      <c r="DP88" s="673"/>
      <c r="DQ88" s="673"/>
      <c r="DR88" s="673"/>
      <c r="DS88" s="673"/>
      <c r="DT88" s="673"/>
      <c r="DU88" s="673"/>
      <c r="DV88" s="673"/>
      <c r="DW88" s="673"/>
      <c r="DX88" s="673"/>
      <c r="DY88" s="673"/>
      <c r="DZ88" s="673"/>
      <c r="EA88" s="673"/>
      <c r="EB88" s="673"/>
      <c r="EC88" s="673"/>
      <c r="ED88" s="673"/>
      <c r="EE88" s="673"/>
      <c r="EF88" s="673"/>
      <c r="EG88" s="673"/>
      <c r="EH88" s="673"/>
      <c r="EI88" s="673"/>
      <c r="EJ88" s="673"/>
      <c r="EK88" s="673"/>
      <c r="EL88" s="673"/>
      <c r="EM88" s="673"/>
      <c r="EN88" s="673"/>
      <c r="EO88" s="673"/>
      <c r="EP88" s="673"/>
      <c r="EQ88" s="673"/>
      <c r="ER88" s="673"/>
      <c r="ES88" s="673"/>
      <c r="ET88" s="673"/>
      <c r="EU88" s="673"/>
      <c r="EV88" s="673"/>
      <c r="EW88" s="673"/>
      <c r="EX88" s="673"/>
      <c r="EY88" s="673"/>
      <c r="EZ88" s="673"/>
      <c r="FA88" s="673"/>
      <c r="FB88" s="673"/>
      <c r="FC88" s="673"/>
      <c r="FD88" s="673"/>
      <c r="FE88" s="673"/>
      <c r="FF88" s="673"/>
      <c r="FG88" s="673"/>
      <c r="FH88" s="673"/>
      <c r="FI88" s="673"/>
      <c r="FJ88" s="673"/>
      <c r="FK88" s="673"/>
      <c r="FL88" s="673"/>
      <c r="FM88" s="673"/>
      <c r="FN88" s="673"/>
      <c r="FO88" s="673"/>
      <c r="FP88" s="673"/>
      <c r="FQ88" s="673"/>
      <c r="FR88" s="673"/>
      <c r="FS88" s="673"/>
      <c r="FT88" s="673"/>
      <c r="FU88" s="673"/>
      <c r="FV88" s="673"/>
      <c r="FW88" s="673"/>
      <c r="FX88" s="673"/>
      <c r="FY88" s="673"/>
      <c r="FZ88" s="673"/>
      <c r="GA88" s="673"/>
      <c r="GB88" s="673"/>
      <c r="GC88" s="673"/>
      <c r="GD88" s="673"/>
      <c r="GE88" s="673"/>
      <c r="GF88" s="673"/>
      <c r="GG88" s="673"/>
      <c r="GH88" s="673"/>
      <c r="GI88" s="673"/>
      <c r="GJ88" s="673"/>
      <c r="GK88" s="673"/>
      <c r="GL88" s="673"/>
      <c r="GM88" s="673"/>
      <c r="GN88" s="673"/>
      <c r="GO88" s="673"/>
      <c r="GP88" s="673"/>
      <c r="GQ88" s="673"/>
      <c r="GR88" s="673"/>
      <c r="GS88" s="673"/>
      <c r="GT88" s="673"/>
      <c r="GU88" s="673"/>
      <c r="GV88" s="673"/>
      <c r="GW88" s="673"/>
      <c r="GX88" s="673"/>
      <c r="GY88" s="673"/>
      <c r="GZ88" s="673"/>
      <c r="HA88" s="673"/>
      <c r="HB88" s="673"/>
      <c r="HC88" s="673"/>
      <c r="HD88" s="673"/>
      <c r="HE88" s="673"/>
      <c r="HF88" s="673"/>
      <c r="HG88" s="673"/>
      <c r="HH88" s="673"/>
      <c r="HI88" s="673"/>
      <c r="HJ88" s="673"/>
      <c r="HK88" s="673"/>
      <c r="HL88" s="673"/>
      <c r="HM88" s="673"/>
      <c r="HN88" s="673"/>
      <c r="HO88" s="673"/>
      <c r="HP88" s="673"/>
      <c r="HQ88" s="673"/>
      <c r="HR88" s="673"/>
      <c r="HS88" s="673"/>
      <c r="HT88" s="673"/>
      <c r="HU88" s="673"/>
      <c r="HV88" s="673"/>
      <c r="HW88" s="673"/>
      <c r="HX88" s="673"/>
      <c r="HY88" s="673"/>
      <c r="HZ88" s="673"/>
      <c r="IA88" s="673"/>
      <c r="IB88" s="673"/>
      <c r="IC88" s="673"/>
      <c r="ID88" s="673"/>
      <c r="IE88" s="673"/>
      <c r="IF88" s="673"/>
      <c r="IG88" s="673"/>
      <c r="IH88" s="673"/>
      <c r="II88" s="673"/>
      <c r="IJ88" s="673"/>
      <c r="IK88" s="673"/>
      <c r="IL88" s="673"/>
      <c r="IM88" s="673"/>
      <c r="IN88" s="673"/>
      <c r="IO88" s="673"/>
      <c r="IP88" s="673"/>
      <c r="IQ88" s="673"/>
      <c r="IR88" s="673"/>
      <c r="IS88" s="673"/>
      <c r="IT88" s="673"/>
      <c r="IU88" s="673"/>
      <c r="IV88" s="673"/>
    </row>
    <row r="89" s="510" customFormat="1" ht="23.1" customHeight="1" spans="1:256">
      <c r="A89" s="312">
        <v>208</v>
      </c>
      <c r="B89" s="312" t="s">
        <v>183</v>
      </c>
      <c r="C89" s="319" t="s">
        <v>121</v>
      </c>
      <c r="D89" s="435">
        <f t="shared" si="15"/>
        <v>13147</v>
      </c>
      <c r="E89" s="435"/>
      <c r="F89" s="435"/>
      <c r="G89" s="435"/>
      <c r="H89" s="435"/>
      <c r="I89" s="435"/>
      <c r="J89" s="435"/>
      <c r="K89" s="435">
        <f>K90+K93</f>
        <v>13147</v>
      </c>
      <c r="L89" s="435">
        <v>8185</v>
      </c>
      <c r="M89" s="435">
        <v>4092</v>
      </c>
      <c r="N89" s="435"/>
      <c r="O89" s="435"/>
      <c r="P89" s="435">
        <v>511.56</v>
      </c>
      <c r="Q89" s="435">
        <v>358.09</v>
      </c>
      <c r="R89" s="435"/>
      <c r="S89" s="435"/>
      <c r="T89" s="435"/>
      <c r="U89" s="435"/>
      <c r="V89" s="448"/>
      <c r="W89" s="441"/>
      <c r="X89" s="441"/>
      <c r="Y89" s="448"/>
      <c r="Z89" s="671"/>
      <c r="AA89" s="674"/>
      <c r="AB89" s="674"/>
      <c r="AC89" s="674"/>
      <c r="AD89" s="674"/>
      <c r="AE89" s="674"/>
      <c r="AF89" s="674"/>
      <c r="AG89" s="674"/>
      <c r="AH89" s="674"/>
      <c r="AI89" s="674"/>
      <c r="AJ89" s="674"/>
      <c r="AK89" s="674"/>
      <c r="AL89" s="674"/>
      <c r="AM89" s="674"/>
      <c r="AN89" s="674"/>
      <c r="AO89" s="674"/>
      <c r="AP89" s="674"/>
      <c r="AQ89" s="674"/>
      <c r="AR89" s="674"/>
      <c r="AS89" s="674"/>
      <c r="AT89" s="674"/>
      <c r="AU89" s="674"/>
      <c r="AV89" s="674"/>
      <c r="AW89" s="674"/>
      <c r="AX89" s="674"/>
      <c r="AY89" s="674"/>
      <c r="AZ89" s="674"/>
      <c r="BA89" s="674"/>
      <c r="BB89" s="674"/>
      <c r="BC89" s="674"/>
      <c r="BD89" s="674"/>
      <c r="BE89" s="674"/>
      <c r="BF89" s="674"/>
      <c r="BG89" s="674"/>
      <c r="BH89" s="674"/>
      <c r="BI89" s="674"/>
      <c r="BJ89" s="674"/>
      <c r="BK89" s="674"/>
      <c r="BL89" s="674"/>
      <c r="BM89" s="674"/>
      <c r="BN89" s="674"/>
      <c r="BO89" s="674"/>
      <c r="BP89" s="674"/>
      <c r="BQ89" s="674"/>
      <c r="BR89" s="674"/>
      <c r="BS89" s="674"/>
      <c r="BT89" s="674"/>
      <c r="BU89" s="674"/>
      <c r="BV89" s="674"/>
      <c r="BW89" s="674"/>
      <c r="BX89" s="674"/>
      <c r="BY89" s="674"/>
      <c r="BZ89" s="674"/>
      <c r="CA89" s="674"/>
      <c r="CB89" s="674"/>
      <c r="CC89" s="674"/>
      <c r="CD89" s="674"/>
      <c r="CE89" s="674"/>
      <c r="CF89" s="674"/>
      <c r="CG89" s="674"/>
      <c r="CH89" s="674"/>
      <c r="CI89" s="674"/>
      <c r="CJ89" s="674"/>
      <c r="CK89" s="674"/>
      <c r="CL89" s="674"/>
      <c r="CM89" s="674"/>
      <c r="CN89" s="674"/>
      <c r="CO89" s="674"/>
      <c r="CP89" s="674"/>
      <c r="CQ89" s="674"/>
      <c r="CR89" s="674"/>
      <c r="CS89" s="674"/>
      <c r="CT89" s="674"/>
      <c r="CU89" s="674"/>
      <c r="CV89" s="674"/>
      <c r="CW89" s="674"/>
      <c r="CX89" s="674"/>
      <c r="CY89" s="674"/>
      <c r="CZ89" s="674"/>
      <c r="DA89" s="674"/>
      <c r="DB89" s="674"/>
      <c r="DC89" s="674"/>
      <c r="DD89" s="674"/>
      <c r="DE89" s="674"/>
      <c r="DF89" s="674"/>
      <c r="DG89" s="674"/>
      <c r="DH89" s="674"/>
      <c r="DI89" s="674"/>
      <c r="DJ89" s="674"/>
      <c r="DK89" s="674"/>
      <c r="DL89" s="674"/>
      <c r="DM89" s="674"/>
      <c r="DN89" s="674"/>
      <c r="DO89" s="674"/>
      <c r="DP89" s="674"/>
      <c r="DQ89" s="674"/>
      <c r="DR89" s="674"/>
      <c r="DS89" s="674"/>
      <c r="DT89" s="674"/>
      <c r="DU89" s="674"/>
      <c r="DV89" s="674"/>
      <c r="DW89" s="674"/>
      <c r="DX89" s="674"/>
      <c r="DY89" s="674"/>
      <c r="DZ89" s="674"/>
      <c r="EA89" s="674"/>
      <c r="EB89" s="674"/>
      <c r="EC89" s="674"/>
      <c r="ED89" s="674"/>
      <c r="EE89" s="674"/>
      <c r="EF89" s="674"/>
      <c r="EG89" s="674"/>
      <c r="EH89" s="674"/>
      <c r="EI89" s="674"/>
      <c r="EJ89" s="674"/>
      <c r="EK89" s="674"/>
      <c r="EL89" s="674"/>
      <c r="EM89" s="674"/>
      <c r="EN89" s="674"/>
      <c r="EO89" s="674"/>
      <c r="EP89" s="674"/>
      <c r="EQ89" s="674"/>
      <c r="ER89" s="674"/>
      <c r="ES89" s="674"/>
      <c r="ET89" s="674"/>
      <c r="EU89" s="674"/>
      <c r="EV89" s="674"/>
      <c r="EW89" s="674"/>
      <c r="EX89" s="674"/>
      <c r="EY89" s="674"/>
      <c r="EZ89" s="674"/>
      <c r="FA89" s="674"/>
      <c r="FB89" s="674"/>
      <c r="FC89" s="674"/>
      <c r="FD89" s="674"/>
      <c r="FE89" s="674"/>
      <c r="FF89" s="674"/>
      <c r="FG89" s="674"/>
      <c r="FH89" s="674"/>
      <c r="FI89" s="674"/>
      <c r="FJ89" s="674"/>
      <c r="FK89" s="674"/>
      <c r="FL89" s="674"/>
      <c r="FM89" s="674"/>
      <c r="FN89" s="674"/>
      <c r="FO89" s="674"/>
      <c r="FP89" s="674"/>
      <c r="FQ89" s="674"/>
      <c r="FR89" s="674"/>
      <c r="FS89" s="674"/>
      <c r="FT89" s="674"/>
      <c r="FU89" s="674"/>
      <c r="FV89" s="674"/>
      <c r="FW89" s="674"/>
      <c r="FX89" s="674"/>
      <c r="FY89" s="674"/>
      <c r="FZ89" s="674"/>
      <c r="GA89" s="674"/>
      <c r="GB89" s="674"/>
      <c r="GC89" s="674"/>
      <c r="GD89" s="674"/>
      <c r="GE89" s="674"/>
      <c r="GF89" s="674"/>
      <c r="GG89" s="674"/>
      <c r="GH89" s="674"/>
      <c r="GI89" s="674"/>
      <c r="GJ89" s="674"/>
      <c r="GK89" s="674"/>
      <c r="GL89" s="674"/>
      <c r="GM89" s="674"/>
      <c r="GN89" s="674"/>
      <c r="GO89" s="674"/>
      <c r="GP89" s="674"/>
      <c r="GQ89" s="674"/>
      <c r="GR89" s="674"/>
      <c r="GS89" s="674"/>
      <c r="GT89" s="674"/>
      <c r="GU89" s="674"/>
      <c r="GV89" s="674"/>
      <c r="GW89" s="674"/>
      <c r="GX89" s="674"/>
      <c r="GY89" s="674"/>
      <c r="GZ89" s="674"/>
      <c r="HA89" s="674"/>
      <c r="HB89" s="674"/>
      <c r="HC89" s="674"/>
      <c r="HD89" s="674"/>
      <c r="HE89" s="674"/>
      <c r="HF89" s="674"/>
      <c r="HG89" s="674"/>
      <c r="HH89" s="674"/>
      <c r="HI89" s="674"/>
      <c r="HJ89" s="674"/>
      <c r="HK89" s="674"/>
      <c r="HL89" s="674"/>
      <c r="HM89" s="674"/>
      <c r="HN89" s="674"/>
      <c r="HO89" s="674"/>
      <c r="HP89" s="674"/>
      <c r="HQ89" s="674"/>
      <c r="HR89" s="674"/>
      <c r="HS89" s="674"/>
      <c r="HT89" s="674"/>
      <c r="HU89" s="674"/>
      <c r="HV89" s="674"/>
      <c r="HW89" s="674"/>
      <c r="HX89" s="674"/>
      <c r="HY89" s="674"/>
      <c r="HZ89" s="674"/>
      <c r="IA89" s="674"/>
      <c r="IB89" s="674"/>
      <c r="IC89" s="674"/>
      <c r="ID89" s="674"/>
      <c r="IE89" s="674"/>
      <c r="IF89" s="674"/>
      <c r="IG89" s="674"/>
      <c r="IH89" s="674"/>
      <c r="II89" s="674"/>
      <c r="IJ89" s="674"/>
      <c r="IK89" s="674"/>
      <c r="IL89" s="674"/>
      <c r="IM89" s="674"/>
      <c r="IN89" s="674"/>
      <c r="IO89" s="674"/>
      <c r="IP89" s="674"/>
      <c r="IQ89" s="674"/>
      <c r="IR89" s="674"/>
      <c r="IS89" s="674"/>
      <c r="IT89" s="674"/>
      <c r="IU89" s="674"/>
      <c r="IV89" s="674"/>
    </row>
    <row r="90" s="510" customFormat="1" ht="23.1" customHeight="1" spans="1:256">
      <c r="A90" s="312" t="s">
        <v>122</v>
      </c>
      <c r="B90" s="312" t="s">
        <v>183</v>
      </c>
      <c r="C90" s="321" t="s">
        <v>157</v>
      </c>
      <c r="D90" s="435">
        <v>12277</v>
      </c>
      <c r="E90" s="435"/>
      <c r="F90" s="435"/>
      <c r="G90" s="435"/>
      <c r="H90" s="435"/>
      <c r="I90" s="435"/>
      <c r="J90" s="435"/>
      <c r="K90" s="435">
        <f t="shared" ref="K90:K104" si="19">L90+M90+N90+O90+P90+Q90+R90</f>
        <v>12277</v>
      </c>
      <c r="L90" s="435">
        <v>8185</v>
      </c>
      <c r="M90" s="435">
        <v>4092</v>
      </c>
      <c r="N90" s="435"/>
      <c r="O90" s="435"/>
      <c r="P90" s="435"/>
      <c r="Q90" s="435"/>
      <c r="R90" s="435"/>
      <c r="S90" s="435"/>
      <c r="T90" s="435"/>
      <c r="U90" s="435"/>
      <c r="V90" s="448"/>
      <c r="W90" s="441"/>
      <c r="X90" s="441"/>
      <c r="Y90" s="448"/>
      <c r="Z90" s="671"/>
      <c r="AA90" s="674"/>
      <c r="AB90" s="674"/>
      <c r="AC90" s="674"/>
      <c r="AD90" s="674"/>
      <c r="AE90" s="674"/>
      <c r="AF90" s="674"/>
      <c r="AG90" s="674"/>
      <c r="AH90" s="674"/>
      <c r="AI90" s="674"/>
      <c r="AJ90" s="674"/>
      <c r="AK90" s="674"/>
      <c r="AL90" s="674"/>
      <c r="AM90" s="674"/>
      <c r="AN90" s="674"/>
      <c r="AO90" s="674"/>
      <c r="AP90" s="674"/>
      <c r="AQ90" s="674"/>
      <c r="AR90" s="674"/>
      <c r="AS90" s="674"/>
      <c r="AT90" s="674"/>
      <c r="AU90" s="674"/>
      <c r="AV90" s="674"/>
      <c r="AW90" s="674"/>
      <c r="AX90" s="674"/>
      <c r="AY90" s="674"/>
      <c r="AZ90" s="674"/>
      <c r="BA90" s="674"/>
      <c r="BB90" s="674"/>
      <c r="BC90" s="674"/>
      <c r="BD90" s="674"/>
      <c r="BE90" s="674"/>
      <c r="BF90" s="674"/>
      <c r="BG90" s="674"/>
      <c r="BH90" s="674"/>
      <c r="BI90" s="674"/>
      <c r="BJ90" s="674"/>
      <c r="BK90" s="674"/>
      <c r="BL90" s="674"/>
      <c r="BM90" s="674"/>
      <c r="BN90" s="674"/>
      <c r="BO90" s="674"/>
      <c r="BP90" s="674"/>
      <c r="BQ90" s="674"/>
      <c r="BR90" s="674"/>
      <c r="BS90" s="674"/>
      <c r="BT90" s="674"/>
      <c r="BU90" s="674"/>
      <c r="BV90" s="674"/>
      <c r="BW90" s="674"/>
      <c r="BX90" s="674"/>
      <c r="BY90" s="674"/>
      <c r="BZ90" s="674"/>
      <c r="CA90" s="674"/>
      <c r="CB90" s="674"/>
      <c r="CC90" s="674"/>
      <c r="CD90" s="674"/>
      <c r="CE90" s="674"/>
      <c r="CF90" s="674"/>
      <c r="CG90" s="674"/>
      <c r="CH90" s="674"/>
      <c r="CI90" s="674"/>
      <c r="CJ90" s="674"/>
      <c r="CK90" s="674"/>
      <c r="CL90" s="674"/>
      <c r="CM90" s="674"/>
      <c r="CN90" s="674"/>
      <c r="CO90" s="674"/>
      <c r="CP90" s="674"/>
      <c r="CQ90" s="674"/>
      <c r="CR90" s="674"/>
      <c r="CS90" s="674"/>
      <c r="CT90" s="674"/>
      <c r="CU90" s="674"/>
      <c r="CV90" s="674"/>
      <c r="CW90" s="674"/>
      <c r="CX90" s="674"/>
      <c r="CY90" s="674"/>
      <c r="CZ90" s="674"/>
      <c r="DA90" s="674"/>
      <c r="DB90" s="674"/>
      <c r="DC90" s="674"/>
      <c r="DD90" s="674"/>
      <c r="DE90" s="674"/>
      <c r="DF90" s="674"/>
      <c r="DG90" s="674"/>
      <c r="DH90" s="674"/>
      <c r="DI90" s="674"/>
      <c r="DJ90" s="674"/>
      <c r="DK90" s="674"/>
      <c r="DL90" s="674"/>
      <c r="DM90" s="674"/>
      <c r="DN90" s="674"/>
      <c r="DO90" s="674"/>
      <c r="DP90" s="674"/>
      <c r="DQ90" s="674"/>
      <c r="DR90" s="674"/>
      <c r="DS90" s="674"/>
      <c r="DT90" s="674"/>
      <c r="DU90" s="674"/>
      <c r="DV90" s="674"/>
      <c r="DW90" s="674"/>
      <c r="DX90" s="674"/>
      <c r="DY90" s="674"/>
      <c r="DZ90" s="674"/>
      <c r="EA90" s="674"/>
      <c r="EB90" s="674"/>
      <c r="EC90" s="674"/>
      <c r="ED90" s="674"/>
      <c r="EE90" s="674"/>
      <c r="EF90" s="674"/>
      <c r="EG90" s="674"/>
      <c r="EH90" s="674"/>
      <c r="EI90" s="674"/>
      <c r="EJ90" s="674"/>
      <c r="EK90" s="674"/>
      <c r="EL90" s="674"/>
      <c r="EM90" s="674"/>
      <c r="EN90" s="674"/>
      <c r="EO90" s="674"/>
      <c r="EP90" s="674"/>
      <c r="EQ90" s="674"/>
      <c r="ER90" s="674"/>
      <c r="ES90" s="674"/>
      <c r="ET90" s="674"/>
      <c r="EU90" s="674"/>
      <c r="EV90" s="674"/>
      <c r="EW90" s="674"/>
      <c r="EX90" s="674"/>
      <c r="EY90" s="674"/>
      <c r="EZ90" s="674"/>
      <c r="FA90" s="674"/>
      <c r="FB90" s="674"/>
      <c r="FC90" s="674"/>
      <c r="FD90" s="674"/>
      <c r="FE90" s="674"/>
      <c r="FF90" s="674"/>
      <c r="FG90" s="674"/>
      <c r="FH90" s="674"/>
      <c r="FI90" s="674"/>
      <c r="FJ90" s="674"/>
      <c r="FK90" s="674"/>
      <c r="FL90" s="674"/>
      <c r="FM90" s="674"/>
      <c r="FN90" s="674"/>
      <c r="FO90" s="674"/>
      <c r="FP90" s="674"/>
      <c r="FQ90" s="674"/>
      <c r="FR90" s="674"/>
      <c r="FS90" s="674"/>
      <c r="FT90" s="674"/>
      <c r="FU90" s="674"/>
      <c r="FV90" s="674"/>
      <c r="FW90" s="674"/>
      <c r="FX90" s="674"/>
      <c r="FY90" s="674"/>
      <c r="FZ90" s="674"/>
      <c r="GA90" s="674"/>
      <c r="GB90" s="674"/>
      <c r="GC90" s="674"/>
      <c r="GD90" s="674"/>
      <c r="GE90" s="674"/>
      <c r="GF90" s="674"/>
      <c r="GG90" s="674"/>
      <c r="GH90" s="674"/>
      <c r="GI90" s="674"/>
      <c r="GJ90" s="674"/>
      <c r="GK90" s="674"/>
      <c r="GL90" s="674"/>
      <c r="GM90" s="674"/>
      <c r="GN90" s="674"/>
      <c r="GO90" s="674"/>
      <c r="GP90" s="674"/>
      <c r="GQ90" s="674"/>
      <c r="GR90" s="674"/>
      <c r="GS90" s="674"/>
      <c r="GT90" s="674"/>
      <c r="GU90" s="674"/>
      <c r="GV90" s="674"/>
      <c r="GW90" s="674"/>
      <c r="GX90" s="674"/>
      <c r="GY90" s="674"/>
      <c r="GZ90" s="674"/>
      <c r="HA90" s="674"/>
      <c r="HB90" s="674"/>
      <c r="HC90" s="674"/>
      <c r="HD90" s="674"/>
      <c r="HE90" s="674"/>
      <c r="HF90" s="674"/>
      <c r="HG90" s="674"/>
      <c r="HH90" s="674"/>
      <c r="HI90" s="674"/>
      <c r="HJ90" s="674"/>
      <c r="HK90" s="674"/>
      <c r="HL90" s="674"/>
      <c r="HM90" s="674"/>
      <c r="HN90" s="674"/>
      <c r="HO90" s="674"/>
      <c r="HP90" s="674"/>
      <c r="HQ90" s="674"/>
      <c r="HR90" s="674"/>
      <c r="HS90" s="674"/>
      <c r="HT90" s="674"/>
      <c r="HU90" s="674"/>
      <c r="HV90" s="674"/>
      <c r="HW90" s="674"/>
      <c r="HX90" s="674"/>
      <c r="HY90" s="674"/>
      <c r="HZ90" s="674"/>
      <c r="IA90" s="674"/>
      <c r="IB90" s="674"/>
      <c r="IC90" s="674"/>
      <c r="ID90" s="674"/>
      <c r="IE90" s="674"/>
      <c r="IF90" s="674"/>
      <c r="IG90" s="674"/>
      <c r="IH90" s="674"/>
      <c r="II90" s="674"/>
      <c r="IJ90" s="674"/>
      <c r="IK90" s="674"/>
      <c r="IL90" s="674"/>
      <c r="IM90" s="674"/>
      <c r="IN90" s="674"/>
      <c r="IO90" s="674"/>
      <c r="IP90" s="674"/>
      <c r="IQ90" s="674"/>
      <c r="IR90" s="674"/>
      <c r="IS90" s="674"/>
      <c r="IT90" s="674"/>
      <c r="IU90" s="674"/>
      <c r="IV90" s="674"/>
    </row>
    <row r="91" s="510" customFormat="1" ht="23.1" customHeight="1" spans="1:256">
      <c r="A91" s="312" t="s">
        <v>124</v>
      </c>
      <c r="B91" s="312" t="s">
        <v>183</v>
      </c>
      <c r="C91" s="321" t="s">
        <v>125</v>
      </c>
      <c r="D91" s="435">
        <f t="shared" ref="D91:D104" si="20">E91+K91+S91+T91</f>
        <v>8185</v>
      </c>
      <c r="E91" s="435"/>
      <c r="F91" s="435"/>
      <c r="G91" s="435"/>
      <c r="H91" s="435"/>
      <c r="I91" s="435"/>
      <c r="J91" s="435"/>
      <c r="K91" s="435">
        <f t="shared" si="19"/>
        <v>8185</v>
      </c>
      <c r="L91" s="435">
        <v>8185</v>
      </c>
      <c r="M91" s="435"/>
      <c r="N91" s="435"/>
      <c r="O91" s="435"/>
      <c r="P91" s="435"/>
      <c r="Q91" s="435"/>
      <c r="R91" s="435"/>
      <c r="S91" s="435"/>
      <c r="T91" s="435"/>
      <c r="U91" s="435"/>
      <c r="V91" s="448"/>
      <c r="W91" s="441"/>
      <c r="X91" s="441"/>
      <c r="Y91" s="448"/>
      <c r="Z91" s="671"/>
      <c r="AA91" s="674"/>
      <c r="AB91" s="674"/>
      <c r="AC91" s="674"/>
      <c r="AD91" s="674"/>
      <c r="AE91" s="674"/>
      <c r="AF91" s="674"/>
      <c r="AG91" s="674"/>
      <c r="AH91" s="674"/>
      <c r="AI91" s="674"/>
      <c r="AJ91" s="674"/>
      <c r="AK91" s="674"/>
      <c r="AL91" s="674"/>
      <c r="AM91" s="674"/>
      <c r="AN91" s="674"/>
      <c r="AO91" s="674"/>
      <c r="AP91" s="674"/>
      <c r="AQ91" s="674"/>
      <c r="AR91" s="674"/>
      <c r="AS91" s="674"/>
      <c r="AT91" s="674"/>
      <c r="AU91" s="674"/>
      <c r="AV91" s="674"/>
      <c r="AW91" s="674"/>
      <c r="AX91" s="674"/>
      <c r="AY91" s="674"/>
      <c r="AZ91" s="674"/>
      <c r="BA91" s="674"/>
      <c r="BB91" s="674"/>
      <c r="BC91" s="674"/>
      <c r="BD91" s="674"/>
      <c r="BE91" s="674"/>
      <c r="BF91" s="674"/>
      <c r="BG91" s="674"/>
      <c r="BH91" s="674"/>
      <c r="BI91" s="674"/>
      <c r="BJ91" s="674"/>
      <c r="BK91" s="674"/>
      <c r="BL91" s="674"/>
      <c r="BM91" s="674"/>
      <c r="BN91" s="674"/>
      <c r="BO91" s="674"/>
      <c r="BP91" s="674"/>
      <c r="BQ91" s="674"/>
      <c r="BR91" s="674"/>
      <c r="BS91" s="674"/>
      <c r="BT91" s="674"/>
      <c r="BU91" s="674"/>
      <c r="BV91" s="674"/>
      <c r="BW91" s="674"/>
      <c r="BX91" s="674"/>
      <c r="BY91" s="674"/>
      <c r="BZ91" s="674"/>
      <c r="CA91" s="674"/>
      <c r="CB91" s="674"/>
      <c r="CC91" s="674"/>
      <c r="CD91" s="674"/>
      <c r="CE91" s="674"/>
      <c r="CF91" s="674"/>
      <c r="CG91" s="674"/>
      <c r="CH91" s="674"/>
      <c r="CI91" s="674"/>
      <c r="CJ91" s="674"/>
      <c r="CK91" s="674"/>
      <c r="CL91" s="674"/>
      <c r="CM91" s="674"/>
      <c r="CN91" s="674"/>
      <c r="CO91" s="674"/>
      <c r="CP91" s="674"/>
      <c r="CQ91" s="674"/>
      <c r="CR91" s="674"/>
      <c r="CS91" s="674"/>
      <c r="CT91" s="674"/>
      <c r="CU91" s="674"/>
      <c r="CV91" s="674"/>
      <c r="CW91" s="674"/>
      <c r="CX91" s="674"/>
      <c r="CY91" s="674"/>
      <c r="CZ91" s="674"/>
      <c r="DA91" s="674"/>
      <c r="DB91" s="674"/>
      <c r="DC91" s="674"/>
      <c r="DD91" s="674"/>
      <c r="DE91" s="674"/>
      <c r="DF91" s="674"/>
      <c r="DG91" s="674"/>
      <c r="DH91" s="674"/>
      <c r="DI91" s="674"/>
      <c r="DJ91" s="674"/>
      <c r="DK91" s="674"/>
      <c r="DL91" s="674"/>
      <c r="DM91" s="674"/>
      <c r="DN91" s="674"/>
      <c r="DO91" s="674"/>
      <c r="DP91" s="674"/>
      <c r="DQ91" s="674"/>
      <c r="DR91" s="674"/>
      <c r="DS91" s="674"/>
      <c r="DT91" s="674"/>
      <c r="DU91" s="674"/>
      <c r="DV91" s="674"/>
      <c r="DW91" s="674"/>
      <c r="DX91" s="674"/>
      <c r="DY91" s="674"/>
      <c r="DZ91" s="674"/>
      <c r="EA91" s="674"/>
      <c r="EB91" s="674"/>
      <c r="EC91" s="674"/>
      <c r="ED91" s="674"/>
      <c r="EE91" s="674"/>
      <c r="EF91" s="674"/>
      <c r="EG91" s="674"/>
      <c r="EH91" s="674"/>
      <c r="EI91" s="674"/>
      <c r="EJ91" s="674"/>
      <c r="EK91" s="674"/>
      <c r="EL91" s="674"/>
      <c r="EM91" s="674"/>
      <c r="EN91" s="674"/>
      <c r="EO91" s="674"/>
      <c r="EP91" s="674"/>
      <c r="EQ91" s="674"/>
      <c r="ER91" s="674"/>
      <c r="ES91" s="674"/>
      <c r="ET91" s="674"/>
      <c r="EU91" s="674"/>
      <c r="EV91" s="674"/>
      <c r="EW91" s="674"/>
      <c r="EX91" s="674"/>
      <c r="EY91" s="674"/>
      <c r="EZ91" s="674"/>
      <c r="FA91" s="674"/>
      <c r="FB91" s="674"/>
      <c r="FC91" s="674"/>
      <c r="FD91" s="674"/>
      <c r="FE91" s="674"/>
      <c r="FF91" s="674"/>
      <c r="FG91" s="674"/>
      <c r="FH91" s="674"/>
      <c r="FI91" s="674"/>
      <c r="FJ91" s="674"/>
      <c r="FK91" s="674"/>
      <c r="FL91" s="674"/>
      <c r="FM91" s="674"/>
      <c r="FN91" s="674"/>
      <c r="FO91" s="674"/>
      <c r="FP91" s="674"/>
      <c r="FQ91" s="674"/>
      <c r="FR91" s="674"/>
      <c r="FS91" s="674"/>
      <c r="FT91" s="674"/>
      <c r="FU91" s="674"/>
      <c r="FV91" s="674"/>
      <c r="FW91" s="674"/>
      <c r="FX91" s="674"/>
      <c r="FY91" s="674"/>
      <c r="FZ91" s="674"/>
      <c r="GA91" s="674"/>
      <c r="GB91" s="674"/>
      <c r="GC91" s="674"/>
      <c r="GD91" s="674"/>
      <c r="GE91" s="674"/>
      <c r="GF91" s="674"/>
      <c r="GG91" s="674"/>
      <c r="GH91" s="674"/>
      <c r="GI91" s="674"/>
      <c r="GJ91" s="674"/>
      <c r="GK91" s="674"/>
      <c r="GL91" s="674"/>
      <c r="GM91" s="674"/>
      <c r="GN91" s="674"/>
      <c r="GO91" s="674"/>
      <c r="GP91" s="674"/>
      <c r="GQ91" s="674"/>
      <c r="GR91" s="674"/>
      <c r="GS91" s="674"/>
      <c r="GT91" s="674"/>
      <c r="GU91" s="674"/>
      <c r="GV91" s="674"/>
      <c r="GW91" s="674"/>
      <c r="GX91" s="674"/>
      <c r="GY91" s="674"/>
      <c r="GZ91" s="674"/>
      <c r="HA91" s="674"/>
      <c r="HB91" s="674"/>
      <c r="HC91" s="674"/>
      <c r="HD91" s="674"/>
      <c r="HE91" s="674"/>
      <c r="HF91" s="674"/>
      <c r="HG91" s="674"/>
      <c r="HH91" s="674"/>
      <c r="HI91" s="674"/>
      <c r="HJ91" s="674"/>
      <c r="HK91" s="674"/>
      <c r="HL91" s="674"/>
      <c r="HM91" s="674"/>
      <c r="HN91" s="674"/>
      <c r="HO91" s="674"/>
      <c r="HP91" s="674"/>
      <c r="HQ91" s="674"/>
      <c r="HR91" s="674"/>
      <c r="HS91" s="674"/>
      <c r="HT91" s="674"/>
      <c r="HU91" s="674"/>
      <c r="HV91" s="674"/>
      <c r="HW91" s="674"/>
      <c r="HX91" s="674"/>
      <c r="HY91" s="674"/>
      <c r="HZ91" s="674"/>
      <c r="IA91" s="674"/>
      <c r="IB91" s="674"/>
      <c r="IC91" s="674"/>
      <c r="ID91" s="674"/>
      <c r="IE91" s="674"/>
      <c r="IF91" s="674"/>
      <c r="IG91" s="674"/>
      <c r="IH91" s="674"/>
      <c r="II91" s="674"/>
      <c r="IJ91" s="674"/>
      <c r="IK91" s="674"/>
      <c r="IL91" s="674"/>
      <c r="IM91" s="674"/>
      <c r="IN91" s="674"/>
      <c r="IO91" s="674"/>
      <c r="IP91" s="674"/>
      <c r="IQ91" s="674"/>
      <c r="IR91" s="674"/>
      <c r="IS91" s="674"/>
      <c r="IT91" s="674"/>
      <c r="IU91" s="674"/>
      <c r="IV91" s="674"/>
    </row>
    <row r="92" s="510" customFormat="1" ht="23.1" customHeight="1" spans="1:256">
      <c r="A92" s="312" t="s">
        <v>126</v>
      </c>
      <c r="B92" s="312" t="s">
        <v>183</v>
      </c>
      <c r="C92" s="321" t="s">
        <v>127</v>
      </c>
      <c r="D92" s="435">
        <f t="shared" si="20"/>
        <v>4092</v>
      </c>
      <c r="E92" s="435"/>
      <c r="F92" s="435"/>
      <c r="G92" s="435"/>
      <c r="H92" s="435"/>
      <c r="I92" s="435"/>
      <c r="J92" s="435"/>
      <c r="K92" s="435">
        <f t="shared" si="19"/>
        <v>4092</v>
      </c>
      <c r="L92" s="435"/>
      <c r="M92" s="435">
        <v>4092</v>
      </c>
      <c r="N92" s="435"/>
      <c r="O92" s="435"/>
      <c r="P92" s="435"/>
      <c r="Q92" s="435"/>
      <c r="R92" s="435"/>
      <c r="S92" s="435"/>
      <c r="T92" s="435"/>
      <c r="U92" s="435"/>
      <c r="V92" s="448"/>
      <c r="W92" s="441"/>
      <c r="X92" s="441"/>
      <c r="Y92" s="448"/>
      <c r="Z92" s="671"/>
      <c r="AA92" s="674"/>
      <c r="AB92" s="674"/>
      <c r="AC92" s="674"/>
      <c r="AD92" s="674"/>
      <c r="AE92" s="674"/>
      <c r="AF92" s="674"/>
      <c r="AG92" s="674"/>
      <c r="AH92" s="674"/>
      <c r="AI92" s="674"/>
      <c r="AJ92" s="674"/>
      <c r="AK92" s="674"/>
      <c r="AL92" s="674"/>
      <c r="AM92" s="674"/>
      <c r="AN92" s="674"/>
      <c r="AO92" s="674"/>
      <c r="AP92" s="674"/>
      <c r="AQ92" s="674"/>
      <c r="AR92" s="674"/>
      <c r="AS92" s="674"/>
      <c r="AT92" s="674"/>
      <c r="AU92" s="674"/>
      <c r="AV92" s="674"/>
      <c r="AW92" s="674"/>
      <c r="AX92" s="674"/>
      <c r="AY92" s="674"/>
      <c r="AZ92" s="674"/>
      <c r="BA92" s="674"/>
      <c r="BB92" s="674"/>
      <c r="BC92" s="674"/>
      <c r="BD92" s="674"/>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c r="CF92" s="674"/>
      <c r="CG92" s="674"/>
      <c r="CH92" s="674"/>
      <c r="CI92" s="674"/>
      <c r="CJ92" s="674"/>
      <c r="CK92" s="674"/>
      <c r="CL92" s="674"/>
      <c r="CM92" s="674"/>
      <c r="CN92" s="674"/>
      <c r="CO92" s="674"/>
      <c r="CP92" s="674"/>
      <c r="CQ92" s="674"/>
      <c r="CR92" s="674"/>
      <c r="CS92" s="674"/>
      <c r="CT92" s="674"/>
      <c r="CU92" s="674"/>
      <c r="CV92" s="674"/>
      <c r="CW92" s="674"/>
      <c r="CX92" s="674"/>
      <c r="CY92" s="674"/>
      <c r="CZ92" s="674"/>
      <c r="DA92" s="674"/>
      <c r="DB92" s="674"/>
      <c r="DC92" s="674"/>
      <c r="DD92" s="674"/>
      <c r="DE92" s="674"/>
      <c r="DF92" s="674"/>
      <c r="DG92" s="674"/>
      <c r="DH92" s="674"/>
      <c r="DI92" s="674"/>
      <c r="DJ92" s="674"/>
      <c r="DK92" s="674"/>
      <c r="DL92" s="674"/>
      <c r="DM92" s="674"/>
      <c r="DN92" s="674"/>
      <c r="DO92" s="674"/>
      <c r="DP92" s="674"/>
      <c r="DQ92" s="674"/>
      <c r="DR92" s="674"/>
      <c r="DS92" s="674"/>
      <c r="DT92" s="674"/>
      <c r="DU92" s="674"/>
      <c r="DV92" s="674"/>
      <c r="DW92" s="674"/>
      <c r="DX92" s="674"/>
      <c r="DY92" s="674"/>
      <c r="DZ92" s="674"/>
      <c r="EA92" s="674"/>
      <c r="EB92" s="674"/>
      <c r="EC92" s="674"/>
      <c r="ED92" s="674"/>
      <c r="EE92" s="674"/>
      <c r="EF92" s="674"/>
      <c r="EG92" s="674"/>
      <c r="EH92" s="674"/>
      <c r="EI92" s="674"/>
      <c r="EJ92" s="674"/>
      <c r="EK92" s="674"/>
      <c r="EL92" s="674"/>
      <c r="EM92" s="674"/>
      <c r="EN92" s="674"/>
      <c r="EO92" s="674"/>
      <c r="EP92" s="674"/>
      <c r="EQ92" s="674"/>
      <c r="ER92" s="674"/>
      <c r="ES92" s="674"/>
      <c r="ET92" s="674"/>
      <c r="EU92" s="674"/>
      <c r="EV92" s="674"/>
      <c r="EW92" s="674"/>
      <c r="EX92" s="674"/>
      <c r="EY92" s="674"/>
      <c r="EZ92" s="674"/>
      <c r="FA92" s="674"/>
      <c r="FB92" s="674"/>
      <c r="FC92" s="674"/>
      <c r="FD92" s="674"/>
      <c r="FE92" s="674"/>
      <c r="FF92" s="674"/>
      <c r="FG92" s="674"/>
      <c r="FH92" s="674"/>
      <c r="FI92" s="674"/>
      <c r="FJ92" s="674"/>
      <c r="FK92" s="674"/>
      <c r="FL92" s="674"/>
      <c r="FM92" s="674"/>
      <c r="FN92" s="674"/>
      <c r="FO92" s="674"/>
      <c r="FP92" s="674"/>
      <c r="FQ92" s="674"/>
      <c r="FR92" s="674"/>
      <c r="FS92" s="674"/>
      <c r="FT92" s="674"/>
      <c r="FU92" s="674"/>
      <c r="FV92" s="674"/>
      <c r="FW92" s="674"/>
      <c r="FX92" s="674"/>
      <c r="FY92" s="674"/>
      <c r="FZ92" s="674"/>
      <c r="GA92" s="674"/>
      <c r="GB92" s="674"/>
      <c r="GC92" s="674"/>
      <c r="GD92" s="674"/>
      <c r="GE92" s="674"/>
      <c r="GF92" s="674"/>
      <c r="GG92" s="674"/>
      <c r="GH92" s="674"/>
      <c r="GI92" s="674"/>
      <c r="GJ92" s="674"/>
      <c r="GK92" s="674"/>
      <c r="GL92" s="674"/>
      <c r="GM92" s="674"/>
      <c r="GN92" s="674"/>
      <c r="GO92" s="674"/>
      <c r="GP92" s="674"/>
      <c r="GQ92" s="674"/>
      <c r="GR92" s="674"/>
      <c r="GS92" s="674"/>
      <c r="GT92" s="674"/>
      <c r="GU92" s="674"/>
      <c r="GV92" s="674"/>
      <c r="GW92" s="674"/>
      <c r="GX92" s="674"/>
      <c r="GY92" s="674"/>
      <c r="GZ92" s="674"/>
      <c r="HA92" s="674"/>
      <c r="HB92" s="674"/>
      <c r="HC92" s="674"/>
      <c r="HD92" s="674"/>
      <c r="HE92" s="674"/>
      <c r="HF92" s="674"/>
      <c r="HG92" s="674"/>
      <c r="HH92" s="674"/>
      <c r="HI92" s="674"/>
      <c r="HJ92" s="674"/>
      <c r="HK92" s="674"/>
      <c r="HL92" s="674"/>
      <c r="HM92" s="674"/>
      <c r="HN92" s="674"/>
      <c r="HO92" s="674"/>
      <c r="HP92" s="674"/>
      <c r="HQ92" s="674"/>
      <c r="HR92" s="674"/>
      <c r="HS92" s="674"/>
      <c r="HT92" s="674"/>
      <c r="HU92" s="674"/>
      <c r="HV92" s="674"/>
      <c r="HW92" s="674"/>
      <c r="HX92" s="674"/>
      <c r="HY92" s="674"/>
      <c r="HZ92" s="674"/>
      <c r="IA92" s="674"/>
      <c r="IB92" s="674"/>
      <c r="IC92" s="674"/>
      <c r="ID92" s="674"/>
      <c r="IE92" s="674"/>
      <c r="IF92" s="674"/>
      <c r="IG92" s="674"/>
      <c r="IH92" s="674"/>
      <c r="II92" s="674"/>
      <c r="IJ92" s="674"/>
      <c r="IK92" s="674"/>
      <c r="IL92" s="674"/>
      <c r="IM92" s="674"/>
      <c r="IN92" s="674"/>
      <c r="IO92" s="674"/>
      <c r="IP92" s="674"/>
      <c r="IQ92" s="674"/>
      <c r="IR92" s="674"/>
      <c r="IS92" s="674"/>
      <c r="IT92" s="674"/>
      <c r="IU92" s="674"/>
      <c r="IV92" s="674"/>
    </row>
    <row r="93" s="510" customFormat="1" ht="23.1" customHeight="1" spans="1:256">
      <c r="A93" s="312" t="s">
        <v>128</v>
      </c>
      <c r="B93" s="312" t="s">
        <v>183</v>
      </c>
      <c r="C93" s="321" t="s">
        <v>158</v>
      </c>
      <c r="D93" s="435">
        <f t="shared" si="20"/>
        <v>870</v>
      </c>
      <c r="E93" s="435"/>
      <c r="F93" s="435"/>
      <c r="G93" s="435"/>
      <c r="H93" s="435"/>
      <c r="I93" s="435"/>
      <c r="J93" s="435"/>
      <c r="K93" s="435">
        <f t="shared" si="19"/>
        <v>870</v>
      </c>
      <c r="L93" s="435"/>
      <c r="M93" s="435"/>
      <c r="N93" s="435"/>
      <c r="O93" s="435"/>
      <c r="P93" s="435">
        <v>512</v>
      </c>
      <c r="Q93" s="435">
        <v>358</v>
      </c>
      <c r="R93" s="435"/>
      <c r="S93" s="435"/>
      <c r="T93" s="435"/>
      <c r="U93" s="435"/>
      <c r="V93" s="448"/>
      <c r="W93" s="441"/>
      <c r="X93" s="441"/>
      <c r="Y93" s="448"/>
      <c r="Z93" s="671"/>
      <c r="AA93" s="674"/>
      <c r="AB93" s="674"/>
      <c r="AC93" s="674"/>
      <c r="AD93" s="674"/>
      <c r="AE93" s="674"/>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c r="CF93" s="674"/>
      <c r="CG93" s="674"/>
      <c r="CH93" s="674"/>
      <c r="CI93" s="674"/>
      <c r="CJ93" s="674"/>
      <c r="CK93" s="674"/>
      <c r="CL93" s="674"/>
      <c r="CM93" s="674"/>
      <c r="CN93" s="674"/>
      <c r="CO93" s="674"/>
      <c r="CP93" s="674"/>
      <c r="CQ93" s="674"/>
      <c r="CR93" s="674"/>
      <c r="CS93" s="674"/>
      <c r="CT93" s="674"/>
      <c r="CU93" s="674"/>
      <c r="CV93" s="674"/>
      <c r="CW93" s="674"/>
      <c r="CX93" s="674"/>
      <c r="CY93" s="674"/>
      <c r="CZ93" s="674"/>
      <c r="DA93" s="674"/>
      <c r="DB93" s="674"/>
      <c r="DC93" s="674"/>
      <c r="DD93" s="674"/>
      <c r="DE93" s="674"/>
      <c r="DF93" s="674"/>
      <c r="DG93" s="674"/>
      <c r="DH93" s="674"/>
      <c r="DI93" s="674"/>
      <c r="DJ93" s="674"/>
      <c r="DK93" s="674"/>
      <c r="DL93" s="674"/>
      <c r="DM93" s="674"/>
      <c r="DN93" s="674"/>
      <c r="DO93" s="674"/>
      <c r="DP93" s="674"/>
      <c r="DQ93" s="674"/>
      <c r="DR93" s="674"/>
      <c r="DS93" s="674"/>
      <c r="DT93" s="674"/>
      <c r="DU93" s="674"/>
      <c r="DV93" s="674"/>
      <c r="DW93" s="674"/>
      <c r="DX93" s="674"/>
      <c r="DY93" s="674"/>
      <c r="DZ93" s="674"/>
      <c r="EA93" s="674"/>
      <c r="EB93" s="674"/>
      <c r="EC93" s="674"/>
      <c r="ED93" s="674"/>
      <c r="EE93" s="674"/>
      <c r="EF93" s="674"/>
      <c r="EG93" s="674"/>
      <c r="EH93" s="674"/>
      <c r="EI93" s="674"/>
      <c r="EJ93" s="674"/>
      <c r="EK93" s="674"/>
      <c r="EL93" s="674"/>
      <c r="EM93" s="674"/>
      <c r="EN93" s="674"/>
      <c r="EO93" s="674"/>
      <c r="EP93" s="674"/>
      <c r="EQ93" s="674"/>
      <c r="ER93" s="674"/>
      <c r="ES93" s="674"/>
      <c r="ET93" s="674"/>
      <c r="EU93" s="674"/>
      <c r="EV93" s="674"/>
      <c r="EW93" s="674"/>
      <c r="EX93" s="674"/>
      <c r="EY93" s="674"/>
      <c r="EZ93" s="674"/>
      <c r="FA93" s="674"/>
      <c r="FB93" s="674"/>
      <c r="FC93" s="674"/>
      <c r="FD93" s="674"/>
      <c r="FE93" s="674"/>
      <c r="FF93" s="674"/>
      <c r="FG93" s="674"/>
      <c r="FH93" s="674"/>
      <c r="FI93" s="674"/>
      <c r="FJ93" s="674"/>
      <c r="FK93" s="674"/>
      <c r="FL93" s="674"/>
      <c r="FM93" s="674"/>
      <c r="FN93" s="674"/>
      <c r="FO93" s="674"/>
      <c r="FP93" s="674"/>
      <c r="FQ93" s="674"/>
      <c r="FR93" s="674"/>
      <c r="FS93" s="674"/>
      <c r="FT93" s="674"/>
      <c r="FU93" s="674"/>
      <c r="FV93" s="674"/>
      <c r="FW93" s="674"/>
      <c r="FX93" s="674"/>
      <c r="FY93" s="674"/>
      <c r="FZ93" s="674"/>
      <c r="GA93" s="674"/>
      <c r="GB93" s="674"/>
      <c r="GC93" s="674"/>
      <c r="GD93" s="674"/>
      <c r="GE93" s="674"/>
      <c r="GF93" s="674"/>
      <c r="GG93" s="674"/>
      <c r="GH93" s="674"/>
      <c r="GI93" s="674"/>
      <c r="GJ93" s="674"/>
      <c r="GK93" s="674"/>
      <c r="GL93" s="674"/>
      <c r="GM93" s="674"/>
      <c r="GN93" s="674"/>
      <c r="GO93" s="674"/>
      <c r="GP93" s="674"/>
      <c r="GQ93" s="674"/>
      <c r="GR93" s="674"/>
      <c r="GS93" s="674"/>
      <c r="GT93" s="674"/>
      <c r="GU93" s="674"/>
      <c r="GV93" s="674"/>
      <c r="GW93" s="674"/>
      <c r="GX93" s="674"/>
      <c r="GY93" s="674"/>
      <c r="GZ93" s="674"/>
      <c r="HA93" s="674"/>
      <c r="HB93" s="674"/>
      <c r="HC93" s="674"/>
      <c r="HD93" s="674"/>
      <c r="HE93" s="674"/>
      <c r="HF93" s="674"/>
      <c r="HG93" s="674"/>
      <c r="HH93" s="674"/>
      <c r="HI93" s="674"/>
      <c r="HJ93" s="674"/>
      <c r="HK93" s="674"/>
      <c r="HL93" s="674"/>
      <c r="HM93" s="674"/>
      <c r="HN93" s="674"/>
      <c r="HO93" s="674"/>
      <c r="HP93" s="674"/>
      <c r="HQ93" s="674"/>
      <c r="HR93" s="674"/>
      <c r="HS93" s="674"/>
      <c r="HT93" s="674"/>
      <c r="HU93" s="674"/>
      <c r="HV93" s="674"/>
      <c r="HW93" s="674"/>
      <c r="HX93" s="674"/>
      <c r="HY93" s="674"/>
      <c r="HZ93" s="674"/>
      <c r="IA93" s="674"/>
      <c r="IB93" s="674"/>
      <c r="IC93" s="674"/>
      <c r="ID93" s="674"/>
      <c r="IE93" s="674"/>
      <c r="IF93" s="674"/>
      <c r="IG93" s="674"/>
      <c r="IH93" s="674"/>
      <c r="II93" s="674"/>
      <c r="IJ93" s="674"/>
      <c r="IK93" s="674"/>
      <c r="IL93" s="674"/>
      <c r="IM93" s="674"/>
      <c r="IN93" s="674"/>
      <c r="IO93" s="674"/>
      <c r="IP93" s="674"/>
      <c r="IQ93" s="674"/>
      <c r="IR93" s="674"/>
      <c r="IS93" s="674"/>
      <c r="IT93" s="674"/>
      <c r="IU93" s="674"/>
      <c r="IV93" s="674"/>
    </row>
    <row r="94" s="510" customFormat="1" ht="23.1" customHeight="1" spans="1:256">
      <c r="A94" s="312" t="s">
        <v>130</v>
      </c>
      <c r="B94" s="312" t="s">
        <v>183</v>
      </c>
      <c r="C94" s="321" t="s">
        <v>159</v>
      </c>
      <c r="D94" s="435">
        <f t="shared" si="20"/>
        <v>870</v>
      </c>
      <c r="E94" s="435"/>
      <c r="F94" s="435"/>
      <c r="G94" s="435"/>
      <c r="H94" s="435"/>
      <c r="I94" s="435"/>
      <c r="J94" s="435"/>
      <c r="K94" s="435">
        <f t="shared" si="19"/>
        <v>870</v>
      </c>
      <c r="L94" s="435"/>
      <c r="M94" s="435"/>
      <c r="N94" s="435"/>
      <c r="O94" s="435"/>
      <c r="P94" s="435">
        <v>512</v>
      </c>
      <c r="Q94" s="435">
        <v>358</v>
      </c>
      <c r="R94" s="435"/>
      <c r="S94" s="435"/>
      <c r="T94" s="435"/>
      <c r="U94" s="435"/>
      <c r="V94" s="448"/>
      <c r="W94" s="441"/>
      <c r="X94" s="441"/>
      <c r="Y94" s="448"/>
      <c r="Z94" s="671"/>
      <c r="AA94" s="674"/>
      <c r="AB94" s="674"/>
      <c r="AC94" s="674"/>
      <c r="AD94" s="674"/>
      <c r="AE94" s="674"/>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674"/>
      <c r="BO94" s="674"/>
      <c r="BP94" s="674"/>
      <c r="BQ94" s="674"/>
      <c r="BR94" s="674"/>
      <c r="BS94" s="674"/>
      <c r="BT94" s="674"/>
      <c r="BU94" s="674"/>
      <c r="BV94" s="674"/>
      <c r="BW94" s="674"/>
      <c r="BX94" s="674"/>
      <c r="BY94" s="674"/>
      <c r="BZ94" s="674"/>
      <c r="CA94" s="674"/>
      <c r="CB94" s="674"/>
      <c r="CC94" s="674"/>
      <c r="CD94" s="674"/>
      <c r="CE94" s="674"/>
      <c r="CF94" s="674"/>
      <c r="CG94" s="674"/>
      <c r="CH94" s="674"/>
      <c r="CI94" s="674"/>
      <c r="CJ94" s="674"/>
      <c r="CK94" s="674"/>
      <c r="CL94" s="674"/>
      <c r="CM94" s="674"/>
      <c r="CN94" s="674"/>
      <c r="CO94" s="674"/>
      <c r="CP94" s="674"/>
      <c r="CQ94" s="674"/>
      <c r="CR94" s="674"/>
      <c r="CS94" s="674"/>
      <c r="CT94" s="674"/>
      <c r="CU94" s="674"/>
      <c r="CV94" s="674"/>
      <c r="CW94" s="674"/>
      <c r="CX94" s="674"/>
      <c r="CY94" s="674"/>
      <c r="CZ94" s="674"/>
      <c r="DA94" s="674"/>
      <c r="DB94" s="674"/>
      <c r="DC94" s="674"/>
      <c r="DD94" s="674"/>
      <c r="DE94" s="674"/>
      <c r="DF94" s="674"/>
      <c r="DG94" s="674"/>
      <c r="DH94" s="674"/>
      <c r="DI94" s="674"/>
      <c r="DJ94" s="674"/>
      <c r="DK94" s="674"/>
      <c r="DL94" s="674"/>
      <c r="DM94" s="674"/>
      <c r="DN94" s="674"/>
      <c r="DO94" s="674"/>
      <c r="DP94" s="674"/>
      <c r="DQ94" s="674"/>
      <c r="DR94" s="674"/>
      <c r="DS94" s="674"/>
      <c r="DT94" s="674"/>
      <c r="DU94" s="674"/>
      <c r="DV94" s="674"/>
      <c r="DW94" s="674"/>
      <c r="DX94" s="674"/>
      <c r="DY94" s="674"/>
      <c r="DZ94" s="674"/>
      <c r="EA94" s="674"/>
      <c r="EB94" s="674"/>
      <c r="EC94" s="674"/>
      <c r="ED94" s="674"/>
      <c r="EE94" s="674"/>
      <c r="EF94" s="674"/>
      <c r="EG94" s="674"/>
      <c r="EH94" s="674"/>
      <c r="EI94" s="674"/>
      <c r="EJ94" s="674"/>
      <c r="EK94" s="674"/>
      <c r="EL94" s="674"/>
      <c r="EM94" s="674"/>
      <c r="EN94" s="674"/>
      <c r="EO94" s="674"/>
      <c r="EP94" s="674"/>
      <c r="EQ94" s="674"/>
      <c r="ER94" s="674"/>
      <c r="ES94" s="674"/>
      <c r="ET94" s="674"/>
      <c r="EU94" s="674"/>
      <c r="EV94" s="674"/>
      <c r="EW94" s="674"/>
      <c r="EX94" s="674"/>
      <c r="EY94" s="674"/>
      <c r="EZ94" s="674"/>
      <c r="FA94" s="674"/>
      <c r="FB94" s="674"/>
      <c r="FC94" s="674"/>
      <c r="FD94" s="674"/>
      <c r="FE94" s="674"/>
      <c r="FF94" s="674"/>
      <c r="FG94" s="674"/>
      <c r="FH94" s="674"/>
      <c r="FI94" s="674"/>
      <c r="FJ94" s="674"/>
      <c r="FK94" s="674"/>
      <c r="FL94" s="674"/>
      <c r="FM94" s="674"/>
      <c r="FN94" s="674"/>
      <c r="FO94" s="674"/>
      <c r="FP94" s="674"/>
      <c r="FQ94" s="674"/>
      <c r="FR94" s="674"/>
      <c r="FS94" s="674"/>
      <c r="FT94" s="674"/>
      <c r="FU94" s="674"/>
      <c r="FV94" s="674"/>
      <c r="FW94" s="674"/>
      <c r="FX94" s="674"/>
      <c r="FY94" s="674"/>
      <c r="FZ94" s="674"/>
      <c r="GA94" s="674"/>
      <c r="GB94" s="674"/>
      <c r="GC94" s="674"/>
      <c r="GD94" s="674"/>
      <c r="GE94" s="674"/>
      <c r="GF94" s="674"/>
      <c r="GG94" s="674"/>
      <c r="GH94" s="674"/>
      <c r="GI94" s="674"/>
      <c r="GJ94" s="674"/>
      <c r="GK94" s="674"/>
      <c r="GL94" s="674"/>
      <c r="GM94" s="674"/>
      <c r="GN94" s="674"/>
      <c r="GO94" s="674"/>
      <c r="GP94" s="674"/>
      <c r="GQ94" s="674"/>
      <c r="GR94" s="674"/>
      <c r="GS94" s="674"/>
      <c r="GT94" s="674"/>
      <c r="GU94" s="674"/>
      <c r="GV94" s="674"/>
      <c r="GW94" s="674"/>
      <c r="GX94" s="674"/>
      <c r="GY94" s="674"/>
      <c r="GZ94" s="674"/>
      <c r="HA94" s="674"/>
      <c r="HB94" s="674"/>
      <c r="HC94" s="674"/>
      <c r="HD94" s="674"/>
      <c r="HE94" s="674"/>
      <c r="HF94" s="674"/>
      <c r="HG94" s="674"/>
      <c r="HH94" s="674"/>
      <c r="HI94" s="674"/>
      <c r="HJ94" s="674"/>
      <c r="HK94" s="674"/>
      <c r="HL94" s="674"/>
      <c r="HM94" s="674"/>
      <c r="HN94" s="674"/>
      <c r="HO94" s="674"/>
      <c r="HP94" s="674"/>
      <c r="HQ94" s="674"/>
      <c r="HR94" s="674"/>
      <c r="HS94" s="674"/>
      <c r="HT94" s="674"/>
      <c r="HU94" s="674"/>
      <c r="HV94" s="674"/>
      <c r="HW94" s="674"/>
      <c r="HX94" s="674"/>
      <c r="HY94" s="674"/>
      <c r="HZ94" s="674"/>
      <c r="IA94" s="674"/>
      <c r="IB94" s="674"/>
      <c r="IC94" s="674"/>
      <c r="ID94" s="674"/>
      <c r="IE94" s="674"/>
      <c r="IF94" s="674"/>
      <c r="IG94" s="674"/>
      <c r="IH94" s="674"/>
      <c r="II94" s="674"/>
      <c r="IJ94" s="674"/>
      <c r="IK94" s="674"/>
      <c r="IL94" s="674"/>
      <c r="IM94" s="674"/>
      <c r="IN94" s="674"/>
      <c r="IO94" s="674"/>
      <c r="IP94" s="674"/>
      <c r="IQ94" s="674"/>
      <c r="IR94" s="674"/>
      <c r="IS94" s="674"/>
      <c r="IT94" s="674"/>
      <c r="IU94" s="674"/>
      <c r="IV94" s="674"/>
    </row>
    <row r="95" s="510" customFormat="1" ht="23.1" customHeight="1" spans="1:256">
      <c r="A95" s="312">
        <v>210</v>
      </c>
      <c r="B95" s="312" t="s">
        <v>183</v>
      </c>
      <c r="C95" s="311" t="s">
        <v>132</v>
      </c>
      <c r="D95" s="435">
        <f t="shared" si="20"/>
        <v>3837</v>
      </c>
      <c r="E95" s="435"/>
      <c r="F95" s="435"/>
      <c r="G95" s="435"/>
      <c r="H95" s="435"/>
      <c r="I95" s="435"/>
      <c r="J95" s="435"/>
      <c r="K95" s="435">
        <f t="shared" si="19"/>
        <v>3837</v>
      </c>
      <c r="L95" s="435"/>
      <c r="M95" s="435"/>
      <c r="N95" s="435">
        <v>3837</v>
      </c>
      <c r="O95" s="435"/>
      <c r="P95" s="435"/>
      <c r="Q95" s="435"/>
      <c r="R95" s="435"/>
      <c r="S95" s="435"/>
      <c r="T95" s="435"/>
      <c r="U95" s="435"/>
      <c r="V95" s="448"/>
      <c r="W95" s="441"/>
      <c r="X95" s="441"/>
      <c r="Y95" s="448"/>
      <c r="Z95" s="671"/>
      <c r="AA95" s="674"/>
      <c r="AB95" s="674"/>
      <c r="AC95" s="674"/>
      <c r="AD95" s="674"/>
      <c r="AE95" s="674"/>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674"/>
      <c r="BO95" s="674"/>
      <c r="BP95" s="674"/>
      <c r="BQ95" s="674"/>
      <c r="BR95" s="674"/>
      <c r="BS95" s="674"/>
      <c r="BT95" s="674"/>
      <c r="BU95" s="674"/>
      <c r="BV95" s="674"/>
      <c r="BW95" s="674"/>
      <c r="BX95" s="674"/>
      <c r="BY95" s="674"/>
      <c r="BZ95" s="674"/>
      <c r="CA95" s="674"/>
      <c r="CB95" s="674"/>
      <c r="CC95" s="674"/>
      <c r="CD95" s="674"/>
      <c r="CE95" s="674"/>
      <c r="CF95" s="674"/>
      <c r="CG95" s="674"/>
      <c r="CH95" s="674"/>
      <c r="CI95" s="674"/>
      <c r="CJ95" s="674"/>
      <c r="CK95" s="674"/>
      <c r="CL95" s="674"/>
      <c r="CM95" s="674"/>
      <c r="CN95" s="674"/>
      <c r="CO95" s="674"/>
      <c r="CP95" s="674"/>
      <c r="CQ95" s="674"/>
      <c r="CR95" s="674"/>
      <c r="CS95" s="674"/>
      <c r="CT95" s="674"/>
      <c r="CU95" s="674"/>
      <c r="CV95" s="674"/>
      <c r="CW95" s="674"/>
      <c r="CX95" s="674"/>
      <c r="CY95" s="674"/>
      <c r="CZ95" s="674"/>
      <c r="DA95" s="674"/>
      <c r="DB95" s="674"/>
      <c r="DC95" s="674"/>
      <c r="DD95" s="674"/>
      <c r="DE95" s="674"/>
      <c r="DF95" s="674"/>
      <c r="DG95" s="674"/>
      <c r="DH95" s="674"/>
      <c r="DI95" s="674"/>
      <c r="DJ95" s="674"/>
      <c r="DK95" s="674"/>
      <c r="DL95" s="674"/>
      <c r="DM95" s="674"/>
      <c r="DN95" s="674"/>
      <c r="DO95" s="674"/>
      <c r="DP95" s="674"/>
      <c r="DQ95" s="674"/>
      <c r="DR95" s="674"/>
      <c r="DS95" s="674"/>
      <c r="DT95" s="674"/>
      <c r="DU95" s="674"/>
      <c r="DV95" s="674"/>
      <c r="DW95" s="674"/>
      <c r="DX95" s="674"/>
      <c r="DY95" s="674"/>
      <c r="DZ95" s="674"/>
      <c r="EA95" s="674"/>
      <c r="EB95" s="674"/>
      <c r="EC95" s="674"/>
      <c r="ED95" s="674"/>
      <c r="EE95" s="674"/>
      <c r="EF95" s="674"/>
      <c r="EG95" s="674"/>
      <c r="EH95" s="674"/>
      <c r="EI95" s="674"/>
      <c r="EJ95" s="674"/>
      <c r="EK95" s="674"/>
      <c r="EL95" s="674"/>
      <c r="EM95" s="674"/>
      <c r="EN95" s="674"/>
      <c r="EO95" s="674"/>
      <c r="EP95" s="674"/>
      <c r="EQ95" s="674"/>
      <c r="ER95" s="674"/>
      <c r="ES95" s="674"/>
      <c r="ET95" s="674"/>
      <c r="EU95" s="674"/>
      <c r="EV95" s="674"/>
      <c r="EW95" s="674"/>
      <c r="EX95" s="674"/>
      <c r="EY95" s="674"/>
      <c r="EZ95" s="674"/>
      <c r="FA95" s="674"/>
      <c r="FB95" s="674"/>
      <c r="FC95" s="674"/>
      <c r="FD95" s="674"/>
      <c r="FE95" s="674"/>
      <c r="FF95" s="674"/>
      <c r="FG95" s="674"/>
      <c r="FH95" s="674"/>
      <c r="FI95" s="674"/>
      <c r="FJ95" s="674"/>
      <c r="FK95" s="674"/>
      <c r="FL95" s="674"/>
      <c r="FM95" s="674"/>
      <c r="FN95" s="674"/>
      <c r="FO95" s="674"/>
      <c r="FP95" s="674"/>
      <c r="FQ95" s="674"/>
      <c r="FR95" s="674"/>
      <c r="FS95" s="674"/>
      <c r="FT95" s="674"/>
      <c r="FU95" s="674"/>
      <c r="FV95" s="674"/>
      <c r="FW95" s="674"/>
      <c r="FX95" s="674"/>
      <c r="FY95" s="674"/>
      <c r="FZ95" s="674"/>
      <c r="GA95" s="674"/>
      <c r="GB95" s="674"/>
      <c r="GC95" s="674"/>
      <c r="GD95" s="674"/>
      <c r="GE95" s="674"/>
      <c r="GF95" s="674"/>
      <c r="GG95" s="674"/>
      <c r="GH95" s="674"/>
      <c r="GI95" s="674"/>
      <c r="GJ95" s="674"/>
      <c r="GK95" s="674"/>
      <c r="GL95" s="674"/>
      <c r="GM95" s="674"/>
      <c r="GN95" s="674"/>
      <c r="GO95" s="674"/>
      <c r="GP95" s="674"/>
      <c r="GQ95" s="674"/>
      <c r="GR95" s="674"/>
      <c r="GS95" s="674"/>
      <c r="GT95" s="674"/>
      <c r="GU95" s="674"/>
      <c r="GV95" s="674"/>
      <c r="GW95" s="674"/>
      <c r="GX95" s="674"/>
      <c r="GY95" s="674"/>
      <c r="GZ95" s="674"/>
      <c r="HA95" s="674"/>
      <c r="HB95" s="674"/>
      <c r="HC95" s="674"/>
      <c r="HD95" s="674"/>
      <c r="HE95" s="674"/>
      <c r="HF95" s="674"/>
      <c r="HG95" s="674"/>
      <c r="HH95" s="674"/>
      <c r="HI95" s="674"/>
      <c r="HJ95" s="674"/>
      <c r="HK95" s="674"/>
      <c r="HL95" s="674"/>
      <c r="HM95" s="674"/>
      <c r="HN95" s="674"/>
      <c r="HO95" s="674"/>
      <c r="HP95" s="674"/>
      <c r="HQ95" s="674"/>
      <c r="HR95" s="674"/>
      <c r="HS95" s="674"/>
      <c r="HT95" s="674"/>
      <c r="HU95" s="674"/>
      <c r="HV95" s="674"/>
      <c r="HW95" s="674"/>
      <c r="HX95" s="674"/>
      <c r="HY95" s="674"/>
      <c r="HZ95" s="674"/>
      <c r="IA95" s="674"/>
      <c r="IB95" s="674"/>
      <c r="IC95" s="674"/>
      <c r="ID95" s="674"/>
      <c r="IE95" s="674"/>
      <c r="IF95" s="674"/>
      <c r="IG95" s="674"/>
      <c r="IH95" s="674"/>
      <c r="II95" s="674"/>
      <c r="IJ95" s="674"/>
      <c r="IK95" s="674"/>
      <c r="IL95" s="674"/>
      <c r="IM95" s="674"/>
      <c r="IN95" s="674"/>
      <c r="IO95" s="674"/>
      <c r="IP95" s="674"/>
      <c r="IQ95" s="674"/>
      <c r="IR95" s="674"/>
      <c r="IS95" s="674"/>
      <c r="IT95" s="674"/>
      <c r="IU95" s="674"/>
      <c r="IV95" s="674"/>
    </row>
    <row r="96" s="510" customFormat="1" ht="23.1" customHeight="1" spans="1:256">
      <c r="A96" s="312" t="s">
        <v>133</v>
      </c>
      <c r="B96" s="312" t="s">
        <v>183</v>
      </c>
      <c r="C96" s="322" t="s">
        <v>161</v>
      </c>
      <c r="D96" s="435">
        <f t="shared" si="20"/>
        <v>3837</v>
      </c>
      <c r="E96" s="435"/>
      <c r="F96" s="435"/>
      <c r="G96" s="435"/>
      <c r="H96" s="435"/>
      <c r="I96" s="435"/>
      <c r="J96" s="435"/>
      <c r="K96" s="435">
        <f t="shared" si="19"/>
        <v>3837</v>
      </c>
      <c r="L96" s="435"/>
      <c r="M96" s="435"/>
      <c r="N96" s="435">
        <v>3837</v>
      </c>
      <c r="O96" s="435"/>
      <c r="P96" s="435"/>
      <c r="Q96" s="435"/>
      <c r="R96" s="435"/>
      <c r="S96" s="435"/>
      <c r="T96" s="435"/>
      <c r="U96" s="435"/>
      <c r="V96" s="448"/>
      <c r="W96" s="441"/>
      <c r="X96" s="441"/>
      <c r="Y96" s="448"/>
      <c r="Z96" s="671"/>
      <c r="AA96" s="674"/>
      <c r="AB96" s="674"/>
      <c r="AC96" s="674"/>
      <c r="AD96" s="674"/>
      <c r="AE96" s="674"/>
      <c r="AF96" s="674"/>
      <c r="AG96" s="674"/>
      <c r="AH96" s="674"/>
      <c r="AI96" s="674"/>
      <c r="AJ96" s="674"/>
      <c r="AK96" s="674"/>
      <c r="AL96" s="674"/>
      <c r="AM96" s="674"/>
      <c r="AN96" s="674"/>
      <c r="AO96" s="674"/>
      <c r="AP96" s="674"/>
      <c r="AQ96" s="674"/>
      <c r="AR96" s="674"/>
      <c r="AS96" s="674"/>
      <c r="AT96" s="674"/>
      <c r="AU96" s="674"/>
      <c r="AV96" s="674"/>
      <c r="AW96" s="674"/>
      <c r="AX96" s="674"/>
      <c r="AY96" s="674"/>
      <c r="AZ96" s="674"/>
      <c r="BA96" s="674"/>
      <c r="BB96" s="674"/>
      <c r="BC96" s="674"/>
      <c r="BD96" s="674"/>
      <c r="BE96" s="674"/>
      <c r="BF96" s="674"/>
      <c r="BG96" s="674"/>
      <c r="BH96" s="674"/>
      <c r="BI96" s="674"/>
      <c r="BJ96" s="674"/>
      <c r="BK96" s="674"/>
      <c r="BL96" s="674"/>
      <c r="BM96" s="674"/>
      <c r="BN96" s="674"/>
      <c r="BO96" s="674"/>
      <c r="BP96" s="674"/>
      <c r="BQ96" s="674"/>
      <c r="BR96" s="674"/>
      <c r="BS96" s="674"/>
      <c r="BT96" s="674"/>
      <c r="BU96" s="674"/>
      <c r="BV96" s="674"/>
      <c r="BW96" s="674"/>
      <c r="BX96" s="674"/>
      <c r="BY96" s="674"/>
      <c r="BZ96" s="674"/>
      <c r="CA96" s="674"/>
      <c r="CB96" s="674"/>
      <c r="CC96" s="674"/>
      <c r="CD96" s="674"/>
      <c r="CE96" s="674"/>
      <c r="CF96" s="674"/>
      <c r="CG96" s="674"/>
      <c r="CH96" s="674"/>
      <c r="CI96" s="674"/>
      <c r="CJ96" s="674"/>
      <c r="CK96" s="674"/>
      <c r="CL96" s="674"/>
      <c r="CM96" s="674"/>
      <c r="CN96" s="674"/>
      <c r="CO96" s="674"/>
      <c r="CP96" s="674"/>
      <c r="CQ96" s="674"/>
      <c r="CR96" s="674"/>
      <c r="CS96" s="674"/>
      <c r="CT96" s="674"/>
      <c r="CU96" s="674"/>
      <c r="CV96" s="674"/>
      <c r="CW96" s="674"/>
      <c r="CX96" s="674"/>
      <c r="CY96" s="674"/>
      <c r="CZ96" s="674"/>
      <c r="DA96" s="674"/>
      <c r="DB96" s="674"/>
      <c r="DC96" s="674"/>
      <c r="DD96" s="674"/>
      <c r="DE96" s="674"/>
      <c r="DF96" s="674"/>
      <c r="DG96" s="674"/>
      <c r="DH96" s="674"/>
      <c r="DI96" s="674"/>
      <c r="DJ96" s="674"/>
      <c r="DK96" s="674"/>
      <c r="DL96" s="674"/>
      <c r="DM96" s="674"/>
      <c r="DN96" s="674"/>
      <c r="DO96" s="674"/>
      <c r="DP96" s="674"/>
      <c r="DQ96" s="674"/>
      <c r="DR96" s="674"/>
      <c r="DS96" s="674"/>
      <c r="DT96" s="674"/>
      <c r="DU96" s="674"/>
      <c r="DV96" s="674"/>
      <c r="DW96" s="674"/>
      <c r="DX96" s="674"/>
      <c r="DY96" s="674"/>
      <c r="DZ96" s="674"/>
      <c r="EA96" s="674"/>
      <c r="EB96" s="674"/>
      <c r="EC96" s="674"/>
      <c r="ED96" s="674"/>
      <c r="EE96" s="674"/>
      <c r="EF96" s="674"/>
      <c r="EG96" s="674"/>
      <c r="EH96" s="674"/>
      <c r="EI96" s="674"/>
      <c r="EJ96" s="674"/>
      <c r="EK96" s="674"/>
      <c r="EL96" s="674"/>
      <c r="EM96" s="674"/>
      <c r="EN96" s="674"/>
      <c r="EO96" s="674"/>
      <c r="EP96" s="674"/>
      <c r="EQ96" s="674"/>
      <c r="ER96" s="674"/>
      <c r="ES96" s="674"/>
      <c r="ET96" s="674"/>
      <c r="EU96" s="674"/>
      <c r="EV96" s="674"/>
      <c r="EW96" s="674"/>
      <c r="EX96" s="674"/>
      <c r="EY96" s="674"/>
      <c r="EZ96" s="674"/>
      <c r="FA96" s="674"/>
      <c r="FB96" s="674"/>
      <c r="FC96" s="674"/>
      <c r="FD96" s="674"/>
      <c r="FE96" s="674"/>
      <c r="FF96" s="674"/>
      <c r="FG96" s="674"/>
      <c r="FH96" s="674"/>
      <c r="FI96" s="674"/>
      <c r="FJ96" s="674"/>
      <c r="FK96" s="674"/>
      <c r="FL96" s="674"/>
      <c r="FM96" s="674"/>
      <c r="FN96" s="674"/>
      <c r="FO96" s="674"/>
      <c r="FP96" s="674"/>
      <c r="FQ96" s="674"/>
      <c r="FR96" s="674"/>
      <c r="FS96" s="674"/>
      <c r="FT96" s="674"/>
      <c r="FU96" s="674"/>
      <c r="FV96" s="674"/>
      <c r="FW96" s="674"/>
      <c r="FX96" s="674"/>
      <c r="FY96" s="674"/>
      <c r="FZ96" s="674"/>
      <c r="GA96" s="674"/>
      <c r="GB96" s="674"/>
      <c r="GC96" s="674"/>
      <c r="GD96" s="674"/>
      <c r="GE96" s="674"/>
      <c r="GF96" s="674"/>
      <c r="GG96" s="674"/>
      <c r="GH96" s="674"/>
      <c r="GI96" s="674"/>
      <c r="GJ96" s="674"/>
      <c r="GK96" s="674"/>
      <c r="GL96" s="674"/>
      <c r="GM96" s="674"/>
      <c r="GN96" s="674"/>
      <c r="GO96" s="674"/>
      <c r="GP96" s="674"/>
      <c r="GQ96" s="674"/>
      <c r="GR96" s="674"/>
      <c r="GS96" s="674"/>
      <c r="GT96" s="674"/>
      <c r="GU96" s="674"/>
      <c r="GV96" s="674"/>
      <c r="GW96" s="674"/>
      <c r="GX96" s="674"/>
      <c r="GY96" s="674"/>
      <c r="GZ96" s="674"/>
      <c r="HA96" s="674"/>
      <c r="HB96" s="674"/>
      <c r="HC96" s="674"/>
      <c r="HD96" s="674"/>
      <c r="HE96" s="674"/>
      <c r="HF96" s="674"/>
      <c r="HG96" s="674"/>
      <c r="HH96" s="674"/>
      <c r="HI96" s="674"/>
      <c r="HJ96" s="674"/>
      <c r="HK96" s="674"/>
      <c r="HL96" s="674"/>
      <c r="HM96" s="674"/>
      <c r="HN96" s="674"/>
      <c r="HO96" s="674"/>
      <c r="HP96" s="674"/>
      <c r="HQ96" s="674"/>
      <c r="HR96" s="674"/>
      <c r="HS96" s="674"/>
      <c r="HT96" s="674"/>
      <c r="HU96" s="674"/>
      <c r="HV96" s="674"/>
      <c r="HW96" s="674"/>
      <c r="HX96" s="674"/>
      <c r="HY96" s="674"/>
      <c r="HZ96" s="674"/>
      <c r="IA96" s="674"/>
      <c r="IB96" s="674"/>
      <c r="IC96" s="674"/>
      <c r="ID96" s="674"/>
      <c r="IE96" s="674"/>
      <c r="IF96" s="674"/>
      <c r="IG96" s="674"/>
      <c r="IH96" s="674"/>
      <c r="II96" s="674"/>
      <c r="IJ96" s="674"/>
      <c r="IK96" s="674"/>
      <c r="IL96" s="674"/>
      <c r="IM96" s="674"/>
      <c r="IN96" s="674"/>
      <c r="IO96" s="674"/>
      <c r="IP96" s="674"/>
      <c r="IQ96" s="674"/>
      <c r="IR96" s="674"/>
      <c r="IS96" s="674"/>
      <c r="IT96" s="674"/>
      <c r="IU96" s="674"/>
      <c r="IV96" s="674"/>
    </row>
    <row r="97" s="510" customFormat="1" ht="23.1" customHeight="1" spans="1:256">
      <c r="A97" s="312" t="s">
        <v>167</v>
      </c>
      <c r="B97" s="312" t="s">
        <v>183</v>
      </c>
      <c r="C97" s="348" t="s">
        <v>163</v>
      </c>
      <c r="D97" s="435">
        <f t="shared" si="20"/>
        <v>3837</v>
      </c>
      <c r="E97" s="435"/>
      <c r="F97" s="435"/>
      <c r="G97" s="435"/>
      <c r="H97" s="435"/>
      <c r="I97" s="435"/>
      <c r="J97" s="435"/>
      <c r="K97" s="435">
        <f t="shared" si="19"/>
        <v>3837</v>
      </c>
      <c r="L97" s="435"/>
      <c r="M97" s="435"/>
      <c r="N97" s="435">
        <v>3837</v>
      </c>
      <c r="O97" s="435"/>
      <c r="P97" s="435"/>
      <c r="Q97" s="435"/>
      <c r="R97" s="435"/>
      <c r="S97" s="435"/>
      <c r="T97" s="435"/>
      <c r="U97" s="435"/>
      <c r="V97" s="448"/>
      <c r="W97" s="441"/>
      <c r="X97" s="441"/>
      <c r="Y97" s="448"/>
      <c r="Z97" s="671"/>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4"/>
      <c r="AY97" s="674"/>
      <c r="AZ97" s="674"/>
      <c r="BA97" s="674"/>
      <c r="BB97" s="674"/>
      <c r="BC97" s="674"/>
      <c r="BD97" s="674"/>
      <c r="BE97" s="674"/>
      <c r="BF97" s="674"/>
      <c r="BG97" s="674"/>
      <c r="BH97" s="674"/>
      <c r="BI97" s="674"/>
      <c r="BJ97" s="674"/>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c r="IV97" s="674"/>
    </row>
    <row r="98" s="510" customFormat="1" ht="23.1" customHeight="1" spans="1:256">
      <c r="A98" s="312">
        <v>214</v>
      </c>
      <c r="B98" s="312" t="s">
        <v>183</v>
      </c>
      <c r="C98" s="311" t="s">
        <v>185</v>
      </c>
      <c r="D98" s="435">
        <f t="shared" si="20"/>
        <v>54915.2</v>
      </c>
      <c r="E98" s="435">
        <v>53696</v>
      </c>
      <c r="F98" s="435">
        <v>30480</v>
      </c>
      <c r="G98" s="435">
        <v>20676</v>
      </c>
      <c r="H98" s="435">
        <v>0</v>
      </c>
      <c r="I98" s="435">
        <v>2540</v>
      </c>
      <c r="J98" s="435"/>
      <c r="K98" s="435">
        <f t="shared" si="19"/>
        <v>0</v>
      </c>
      <c r="L98" s="435"/>
      <c r="M98" s="435"/>
      <c r="N98" s="435"/>
      <c r="O98" s="435"/>
      <c r="P98" s="435"/>
      <c r="Q98" s="435"/>
      <c r="R98" s="435"/>
      <c r="S98" s="435"/>
      <c r="T98" s="435">
        <v>1219.2</v>
      </c>
      <c r="U98" s="435">
        <v>0</v>
      </c>
      <c r="V98" s="448">
        <v>0</v>
      </c>
      <c r="W98" s="441">
        <v>457.2</v>
      </c>
      <c r="X98" s="441">
        <v>762</v>
      </c>
      <c r="Y98" s="448"/>
      <c r="Z98" s="671"/>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4"/>
      <c r="AY98" s="674"/>
      <c r="AZ98" s="674"/>
      <c r="BA98" s="674"/>
      <c r="BB98" s="674"/>
      <c r="BC98" s="674"/>
      <c r="BD98" s="674"/>
      <c r="BE98" s="674"/>
      <c r="BF98" s="674"/>
      <c r="BG98" s="674"/>
      <c r="BH98" s="674"/>
      <c r="BI98" s="674"/>
      <c r="BJ98" s="674"/>
      <c r="BK98" s="674"/>
      <c r="BL98" s="674"/>
      <c r="BM98" s="674"/>
      <c r="BN98" s="674"/>
      <c r="BO98" s="674"/>
      <c r="BP98" s="674"/>
      <c r="BQ98" s="674"/>
      <c r="BR98" s="674"/>
      <c r="BS98" s="674"/>
      <c r="BT98" s="674"/>
      <c r="BU98" s="674"/>
      <c r="BV98" s="674"/>
      <c r="BW98" s="674"/>
      <c r="BX98" s="674"/>
      <c r="BY98" s="674"/>
      <c r="BZ98" s="674"/>
      <c r="CA98" s="674"/>
      <c r="CB98" s="674"/>
      <c r="CC98" s="674"/>
      <c r="CD98" s="674"/>
      <c r="CE98" s="674"/>
      <c r="CF98" s="674"/>
      <c r="CG98" s="674"/>
      <c r="CH98" s="674"/>
      <c r="CI98" s="674"/>
      <c r="CJ98" s="674"/>
      <c r="CK98" s="674"/>
      <c r="CL98" s="674"/>
      <c r="CM98" s="674"/>
      <c r="CN98" s="674"/>
      <c r="CO98" s="674"/>
      <c r="CP98" s="674"/>
      <c r="CQ98" s="674"/>
      <c r="CR98" s="674"/>
      <c r="CS98" s="674"/>
      <c r="CT98" s="674"/>
      <c r="CU98" s="674"/>
      <c r="CV98" s="674"/>
      <c r="CW98" s="674"/>
      <c r="CX98" s="674"/>
      <c r="CY98" s="674"/>
      <c r="CZ98" s="674"/>
      <c r="DA98" s="674"/>
      <c r="DB98" s="674"/>
      <c r="DC98" s="674"/>
      <c r="DD98" s="674"/>
      <c r="DE98" s="674"/>
      <c r="DF98" s="674"/>
      <c r="DG98" s="674"/>
      <c r="DH98" s="674"/>
      <c r="DI98" s="674"/>
      <c r="DJ98" s="674"/>
      <c r="DK98" s="674"/>
      <c r="DL98" s="674"/>
      <c r="DM98" s="674"/>
      <c r="DN98" s="674"/>
      <c r="DO98" s="674"/>
      <c r="DP98" s="674"/>
      <c r="DQ98" s="674"/>
      <c r="DR98" s="674"/>
      <c r="DS98" s="674"/>
      <c r="DT98" s="674"/>
      <c r="DU98" s="674"/>
      <c r="DV98" s="674"/>
      <c r="DW98" s="674"/>
      <c r="DX98" s="674"/>
      <c r="DY98" s="674"/>
      <c r="DZ98" s="674"/>
      <c r="EA98" s="674"/>
      <c r="EB98" s="674"/>
      <c r="EC98" s="674"/>
      <c r="ED98" s="674"/>
      <c r="EE98" s="674"/>
      <c r="EF98" s="674"/>
      <c r="EG98" s="674"/>
      <c r="EH98" s="674"/>
      <c r="EI98" s="674"/>
      <c r="EJ98" s="674"/>
      <c r="EK98" s="674"/>
      <c r="EL98" s="674"/>
      <c r="EM98" s="674"/>
      <c r="EN98" s="674"/>
      <c r="EO98" s="674"/>
      <c r="EP98" s="674"/>
      <c r="EQ98" s="674"/>
      <c r="ER98" s="674"/>
      <c r="ES98" s="674"/>
      <c r="ET98" s="674"/>
      <c r="EU98" s="674"/>
      <c r="EV98" s="674"/>
      <c r="EW98" s="674"/>
      <c r="EX98" s="674"/>
      <c r="EY98" s="674"/>
      <c r="EZ98" s="674"/>
      <c r="FA98" s="674"/>
      <c r="FB98" s="674"/>
      <c r="FC98" s="674"/>
      <c r="FD98" s="674"/>
      <c r="FE98" s="674"/>
      <c r="FF98" s="674"/>
      <c r="FG98" s="674"/>
      <c r="FH98" s="674"/>
      <c r="FI98" s="674"/>
      <c r="FJ98" s="674"/>
      <c r="FK98" s="674"/>
      <c r="FL98" s="674"/>
      <c r="FM98" s="674"/>
      <c r="FN98" s="674"/>
      <c r="FO98" s="674"/>
      <c r="FP98" s="674"/>
      <c r="FQ98" s="674"/>
      <c r="FR98" s="674"/>
      <c r="FS98" s="674"/>
      <c r="FT98" s="674"/>
      <c r="FU98" s="674"/>
      <c r="FV98" s="674"/>
      <c r="FW98" s="674"/>
      <c r="FX98" s="674"/>
      <c r="FY98" s="674"/>
      <c r="FZ98" s="674"/>
      <c r="GA98" s="674"/>
      <c r="GB98" s="674"/>
      <c r="GC98" s="674"/>
      <c r="GD98" s="674"/>
      <c r="GE98" s="674"/>
      <c r="GF98" s="674"/>
      <c r="GG98" s="674"/>
      <c r="GH98" s="674"/>
      <c r="GI98" s="674"/>
      <c r="GJ98" s="674"/>
      <c r="GK98" s="674"/>
      <c r="GL98" s="674"/>
      <c r="GM98" s="674"/>
      <c r="GN98" s="674"/>
      <c r="GO98" s="674"/>
      <c r="GP98" s="674"/>
      <c r="GQ98" s="674"/>
      <c r="GR98" s="674"/>
      <c r="GS98" s="674"/>
      <c r="GT98" s="674"/>
      <c r="GU98" s="674"/>
      <c r="GV98" s="674"/>
      <c r="GW98" s="674"/>
      <c r="GX98" s="674"/>
      <c r="GY98" s="674"/>
      <c r="GZ98" s="674"/>
      <c r="HA98" s="674"/>
      <c r="HB98" s="674"/>
      <c r="HC98" s="674"/>
      <c r="HD98" s="674"/>
      <c r="HE98" s="674"/>
      <c r="HF98" s="674"/>
      <c r="HG98" s="674"/>
      <c r="HH98" s="674"/>
      <c r="HI98" s="674"/>
      <c r="HJ98" s="674"/>
      <c r="HK98" s="674"/>
      <c r="HL98" s="674"/>
      <c r="HM98" s="674"/>
      <c r="HN98" s="674"/>
      <c r="HO98" s="674"/>
      <c r="HP98" s="674"/>
      <c r="HQ98" s="674"/>
      <c r="HR98" s="674"/>
      <c r="HS98" s="674"/>
      <c r="HT98" s="674"/>
      <c r="HU98" s="674"/>
      <c r="HV98" s="674"/>
      <c r="HW98" s="674"/>
      <c r="HX98" s="674"/>
      <c r="HY98" s="674"/>
      <c r="HZ98" s="674"/>
      <c r="IA98" s="674"/>
      <c r="IB98" s="674"/>
      <c r="IC98" s="674"/>
      <c r="ID98" s="674"/>
      <c r="IE98" s="674"/>
      <c r="IF98" s="674"/>
      <c r="IG98" s="674"/>
      <c r="IH98" s="674"/>
      <c r="II98" s="674"/>
      <c r="IJ98" s="674"/>
      <c r="IK98" s="674"/>
      <c r="IL98" s="674"/>
      <c r="IM98" s="674"/>
      <c r="IN98" s="674"/>
      <c r="IO98" s="674"/>
      <c r="IP98" s="674"/>
      <c r="IQ98" s="674"/>
      <c r="IR98" s="674"/>
      <c r="IS98" s="674"/>
      <c r="IT98" s="674"/>
      <c r="IU98" s="674"/>
      <c r="IV98" s="674"/>
    </row>
    <row r="99" s="510" customFormat="1" ht="23.1" customHeight="1" spans="1:256">
      <c r="A99" s="312" t="s">
        <v>138</v>
      </c>
      <c r="B99" s="312" t="s">
        <v>183</v>
      </c>
      <c r="C99" s="311" t="s">
        <v>186</v>
      </c>
      <c r="D99" s="435">
        <f t="shared" si="20"/>
        <v>54915.2</v>
      </c>
      <c r="E99" s="435">
        <v>53696</v>
      </c>
      <c r="F99" s="435">
        <v>30480</v>
      </c>
      <c r="G99" s="435">
        <v>20676</v>
      </c>
      <c r="H99" s="435">
        <v>0</v>
      </c>
      <c r="I99" s="435">
        <v>2540</v>
      </c>
      <c r="J99" s="435"/>
      <c r="K99" s="435">
        <f t="shared" si="19"/>
        <v>0</v>
      </c>
      <c r="L99" s="435"/>
      <c r="M99" s="435"/>
      <c r="N99" s="435"/>
      <c r="O99" s="435"/>
      <c r="P99" s="435"/>
      <c r="Q99" s="435"/>
      <c r="R99" s="435"/>
      <c r="S99" s="435"/>
      <c r="T99" s="435">
        <v>1219.2</v>
      </c>
      <c r="U99" s="435">
        <v>0</v>
      </c>
      <c r="V99" s="448">
        <v>0</v>
      </c>
      <c r="W99" s="441">
        <v>457.2</v>
      </c>
      <c r="X99" s="441">
        <v>762</v>
      </c>
      <c r="Y99" s="448"/>
      <c r="Z99" s="671"/>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4"/>
      <c r="AY99" s="674"/>
      <c r="AZ99" s="674"/>
      <c r="BA99" s="674"/>
      <c r="BB99" s="674"/>
      <c r="BC99" s="674"/>
      <c r="BD99" s="674"/>
      <c r="BE99" s="674"/>
      <c r="BF99" s="674"/>
      <c r="BG99" s="674"/>
      <c r="BH99" s="674"/>
      <c r="BI99" s="674"/>
      <c r="BJ99" s="674"/>
      <c r="BK99" s="674"/>
      <c r="BL99" s="674"/>
      <c r="BM99" s="674"/>
      <c r="BN99" s="674"/>
      <c r="BO99" s="674"/>
      <c r="BP99" s="674"/>
      <c r="BQ99" s="674"/>
      <c r="BR99" s="674"/>
      <c r="BS99" s="674"/>
      <c r="BT99" s="674"/>
      <c r="BU99" s="674"/>
      <c r="BV99" s="674"/>
      <c r="BW99" s="674"/>
      <c r="BX99" s="674"/>
      <c r="BY99" s="674"/>
      <c r="BZ99" s="674"/>
      <c r="CA99" s="674"/>
      <c r="CB99" s="674"/>
      <c r="CC99" s="674"/>
      <c r="CD99" s="674"/>
      <c r="CE99" s="674"/>
      <c r="CF99" s="674"/>
      <c r="CG99" s="674"/>
      <c r="CH99" s="674"/>
      <c r="CI99" s="674"/>
      <c r="CJ99" s="674"/>
      <c r="CK99" s="674"/>
      <c r="CL99" s="674"/>
      <c r="CM99" s="674"/>
      <c r="CN99" s="674"/>
      <c r="CO99" s="674"/>
      <c r="CP99" s="674"/>
      <c r="CQ99" s="674"/>
      <c r="CR99" s="674"/>
      <c r="CS99" s="674"/>
      <c r="CT99" s="674"/>
      <c r="CU99" s="674"/>
      <c r="CV99" s="674"/>
      <c r="CW99" s="674"/>
      <c r="CX99" s="674"/>
      <c r="CY99" s="674"/>
      <c r="CZ99" s="674"/>
      <c r="DA99" s="674"/>
      <c r="DB99" s="674"/>
      <c r="DC99" s="674"/>
      <c r="DD99" s="674"/>
      <c r="DE99" s="674"/>
      <c r="DF99" s="674"/>
      <c r="DG99" s="674"/>
      <c r="DH99" s="674"/>
      <c r="DI99" s="674"/>
      <c r="DJ99" s="674"/>
      <c r="DK99" s="674"/>
      <c r="DL99" s="674"/>
      <c r="DM99" s="674"/>
      <c r="DN99" s="674"/>
      <c r="DO99" s="674"/>
      <c r="DP99" s="674"/>
      <c r="DQ99" s="674"/>
      <c r="DR99" s="674"/>
      <c r="DS99" s="674"/>
      <c r="DT99" s="674"/>
      <c r="DU99" s="674"/>
      <c r="DV99" s="674"/>
      <c r="DW99" s="674"/>
      <c r="DX99" s="674"/>
      <c r="DY99" s="674"/>
      <c r="DZ99" s="674"/>
      <c r="EA99" s="674"/>
      <c r="EB99" s="674"/>
      <c r="EC99" s="674"/>
      <c r="ED99" s="674"/>
      <c r="EE99" s="674"/>
      <c r="EF99" s="674"/>
      <c r="EG99" s="674"/>
      <c r="EH99" s="674"/>
      <c r="EI99" s="674"/>
      <c r="EJ99" s="674"/>
      <c r="EK99" s="674"/>
      <c r="EL99" s="674"/>
      <c r="EM99" s="674"/>
      <c r="EN99" s="674"/>
      <c r="EO99" s="674"/>
      <c r="EP99" s="674"/>
      <c r="EQ99" s="674"/>
      <c r="ER99" s="674"/>
      <c r="ES99" s="674"/>
      <c r="ET99" s="674"/>
      <c r="EU99" s="674"/>
      <c r="EV99" s="674"/>
      <c r="EW99" s="674"/>
      <c r="EX99" s="674"/>
      <c r="EY99" s="674"/>
      <c r="EZ99" s="674"/>
      <c r="FA99" s="674"/>
      <c r="FB99" s="674"/>
      <c r="FC99" s="674"/>
      <c r="FD99" s="674"/>
      <c r="FE99" s="674"/>
      <c r="FF99" s="674"/>
      <c r="FG99" s="674"/>
      <c r="FH99" s="674"/>
      <c r="FI99" s="674"/>
      <c r="FJ99" s="674"/>
      <c r="FK99" s="674"/>
      <c r="FL99" s="674"/>
      <c r="FM99" s="674"/>
      <c r="FN99" s="674"/>
      <c r="FO99" s="674"/>
      <c r="FP99" s="674"/>
      <c r="FQ99" s="674"/>
      <c r="FR99" s="674"/>
      <c r="FS99" s="674"/>
      <c r="FT99" s="674"/>
      <c r="FU99" s="674"/>
      <c r="FV99" s="674"/>
      <c r="FW99" s="674"/>
      <c r="FX99" s="674"/>
      <c r="FY99" s="674"/>
      <c r="FZ99" s="674"/>
      <c r="GA99" s="674"/>
      <c r="GB99" s="674"/>
      <c r="GC99" s="674"/>
      <c r="GD99" s="674"/>
      <c r="GE99" s="674"/>
      <c r="GF99" s="674"/>
      <c r="GG99" s="674"/>
      <c r="GH99" s="674"/>
      <c r="GI99" s="674"/>
      <c r="GJ99" s="674"/>
      <c r="GK99" s="674"/>
      <c r="GL99" s="674"/>
      <c r="GM99" s="674"/>
      <c r="GN99" s="674"/>
      <c r="GO99" s="674"/>
      <c r="GP99" s="674"/>
      <c r="GQ99" s="674"/>
      <c r="GR99" s="674"/>
      <c r="GS99" s="674"/>
      <c r="GT99" s="674"/>
      <c r="GU99" s="674"/>
      <c r="GV99" s="674"/>
      <c r="GW99" s="674"/>
      <c r="GX99" s="674"/>
      <c r="GY99" s="674"/>
      <c r="GZ99" s="674"/>
      <c r="HA99" s="674"/>
      <c r="HB99" s="674"/>
      <c r="HC99" s="674"/>
      <c r="HD99" s="674"/>
      <c r="HE99" s="674"/>
      <c r="HF99" s="674"/>
      <c r="HG99" s="674"/>
      <c r="HH99" s="674"/>
      <c r="HI99" s="674"/>
      <c r="HJ99" s="674"/>
      <c r="HK99" s="674"/>
      <c r="HL99" s="674"/>
      <c r="HM99" s="674"/>
      <c r="HN99" s="674"/>
      <c r="HO99" s="674"/>
      <c r="HP99" s="674"/>
      <c r="HQ99" s="674"/>
      <c r="HR99" s="674"/>
      <c r="HS99" s="674"/>
      <c r="HT99" s="674"/>
      <c r="HU99" s="674"/>
      <c r="HV99" s="674"/>
      <c r="HW99" s="674"/>
      <c r="HX99" s="674"/>
      <c r="HY99" s="674"/>
      <c r="HZ99" s="674"/>
      <c r="IA99" s="674"/>
      <c r="IB99" s="674"/>
      <c r="IC99" s="674"/>
      <c r="ID99" s="674"/>
      <c r="IE99" s="674"/>
      <c r="IF99" s="674"/>
      <c r="IG99" s="674"/>
      <c r="IH99" s="674"/>
      <c r="II99" s="674"/>
      <c r="IJ99" s="674"/>
      <c r="IK99" s="674"/>
      <c r="IL99" s="674"/>
      <c r="IM99" s="674"/>
      <c r="IN99" s="674"/>
      <c r="IO99" s="674"/>
      <c r="IP99" s="674"/>
      <c r="IQ99" s="674"/>
      <c r="IR99" s="674"/>
      <c r="IS99" s="674"/>
      <c r="IT99" s="674"/>
      <c r="IU99" s="674"/>
      <c r="IV99" s="674"/>
    </row>
    <row r="100" s="510" customFormat="1" ht="23.1" customHeight="1" spans="1:256">
      <c r="A100" s="312" t="s">
        <v>140</v>
      </c>
      <c r="B100" s="312" t="s">
        <v>183</v>
      </c>
      <c r="C100" s="311" t="s">
        <v>179</v>
      </c>
      <c r="D100" s="435">
        <f t="shared" si="20"/>
        <v>54915.2</v>
      </c>
      <c r="E100" s="435">
        <v>53696</v>
      </c>
      <c r="F100" s="435">
        <v>30480</v>
      </c>
      <c r="G100" s="435">
        <v>20676</v>
      </c>
      <c r="H100" s="435">
        <v>0</v>
      </c>
      <c r="I100" s="435">
        <v>2540</v>
      </c>
      <c r="J100" s="435"/>
      <c r="K100" s="435">
        <f t="shared" si="19"/>
        <v>0</v>
      </c>
      <c r="L100" s="435"/>
      <c r="M100" s="435"/>
      <c r="N100" s="435"/>
      <c r="O100" s="435"/>
      <c r="P100" s="435"/>
      <c r="Q100" s="435"/>
      <c r="R100" s="435"/>
      <c r="S100" s="435"/>
      <c r="T100" s="435">
        <v>1219.2</v>
      </c>
      <c r="U100" s="435">
        <v>0</v>
      </c>
      <c r="V100" s="448">
        <v>0</v>
      </c>
      <c r="W100" s="441">
        <v>457.2</v>
      </c>
      <c r="X100" s="441">
        <v>762</v>
      </c>
      <c r="Y100" s="448"/>
      <c r="Z100" s="671"/>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4"/>
      <c r="AY100" s="674"/>
      <c r="AZ100" s="674"/>
      <c r="BA100" s="674"/>
      <c r="BB100" s="674"/>
      <c r="BC100" s="674"/>
      <c r="BD100" s="674"/>
      <c r="BE100" s="674"/>
      <c r="BF100" s="674"/>
      <c r="BG100" s="674"/>
      <c r="BH100" s="674"/>
      <c r="BI100" s="674"/>
      <c r="BJ100" s="674"/>
      <c r="BK100" s="674"/>
      <c r="BL100" s="674"/>
      <c r="BM100" s="674"/>
      <c r="BN100" s="674"/>
      <c r="BO100" s="674"/>
      <c r="BP100" s="674"/>
      <c r="BQ100" s="674"/>
      <c r="BR100" s="674"/>
      <c r="BS100" s="674"/>
      <c r="BT100" s="674"/>
      <c r="BU100" s="674"/>
      <c r="BV100" s="674"/>
      <c r="BW100" s="674"/>
      <c r="BX100" s="674"/>
      <c r="BY100" s="674"/>
      <c r="BZ100" s="674"/>
      <c r="CA100" s="674"/>
      <c r="CB100" s="674"/>
      <c r="CC100" s="674"/>
      <c r="CD100" s="674"/>
      <c r="CE100" s="674"/>
      <c r="CF100" s="674"/>
      <c r="CG100" s="674"/>
      <c r="CH100" s="674"/>
      <c r="CI100" s="674"/>
      <c r="CJ100" s="674"/>
      <c r="CK100" s="674"/>
      <c r="CL100" s="674"/>
      <c r="CM100" s="674"/>
      <c r="CN100" s="674"/>
      <c r="CO100" s="674"/>
      <c r="CP100" s="674"/>
      <c r="CQ100" s="674"/>
      <c r="CR100" s="674"/>
      <c r="CS100" s="674"/>
      <c r="CT100" s="674"/>
      <c r="CU100" s="674"/>
      <c r="CV100" s="674"/>
      <c r="CW100" s="674"/>
      <c r="CX100" s="674"/>
      <c r="CY100" s="674"/>
      <c r="CZ100" s="674"/>
      <c r="DA100" s="674"/>
      <c r="DB100" s="674"/>
      <c r="DC100" s="674"/>
      <c r="DD100" s="674"/>
      <c r="DE100" s="674"/>
      <c r="DF100" s="674"/>
      <c r="DG100" s="674"/>
      <c r="DH100" s="674"/>
      <c r="DI100" s="674"/>
      <c r="DJ100" s="674"/>
      <c r="DK100" s="674"/>
      <c r="DL100" s="674"/>
      <c r="DM100" s="674"/>
      <c r="DN100" s="674"/>
      <c r="DO100" s="674"/>
      <c r="DP100" s="674"/>
      <c r="DQ100" s="674"/>
      <c r="DR100" s="674"/>
      <c r="DS100" s="674"/>
      <c r="DT100" s="674"/>
      <c r="DU100" s="674"/>
      <c r="DV100" s="674"/>
      <c r="DW100" s="674"/>
      <c r="DX100" s="674"/>
      <c r="DY100" s="674"/>
      <c r="DZ100" s="674"/>
      <c r="EA100" s="674"/>
      <c r="EB100" s="674"/>
      <c r="EC100" s="674"/>
      <c r="ED100" s="674"/>
      <c r="EE100" s="674"/>
      <c r="EF100" s="674"/>
      <c r="EG100" s="674"/>
      <c r="EH100" s="674"/>
      <c r="EI100" s="674"/>
      <c r="EJ100" s="674"/>
      <c r="EK100" s="674"/>
      <c r="EL100" s="674"/>
      <c r="EM100" s="674"/>
      <c r="EN100" s="674"/>
      <c r="EO100" s="674"/>
      <c r="EP100" s="674"/>
      <c r="EQ100" s="674"/>
      <c r="ER100" s="674"/>
      <c r="ES100" s="674"/>
      <c r="ET100" s="674"/>
      <c r="EU100" s="674"/>
      <c r="EV100" s="674"/>
      <c r="EW100" s="674"/>
      <c r="EX100" s="674"/>
      <c r="EY100" s="674"/>
      <c r="EZ100" s="674"/>
      <c r="FA100" s="674"/>
      <c r="FB100" s="674"/>
      <c r="FC100" s="674"/>
      <c r="FD100" s="674"/>
      <c r="FE100" s="674"/>
      <c r="FF100" s="674"/>
      <c r="FG100" s="674"/>
      <c r="FH100" s="674"/>
      <c r="FI100" s="674"/>
      <c r="FJ100" s="674"/>
      <c r="FK100" s="674"/>
      <c r="FL100" s="674"/>
      <c r="FM100" s="674"/>
      <c r="FN100" s="674"/>
      <c r="FO100" s="674"/>
      <c r="FP100" s="674"/>
      <c r="FQ100" s="674"/>
      <c r="FR100" s="674"/>
      <c r="FS100" s="674"/>
      <c r="FT100" s="674"/>
      <c r="FU100" s="674"/>
      <c r="FV100" s="674"/>
      <c r="FW100" s="674"/>
      <c r="FX100" s="674"/>
      <c r="FY100" s="674"/>
      <c r="FZ100" s="674"/>
      <c r="GA100" s="674"/>
      <c r="GB100" s="674"/>
      <c r="GC100" s="674"/>
      <c r="GD100" s="674"/>
      <c r="GE100" s="674"/>
      <c r="GF100" s="674"/>
      <c r="GG100" s="674"/>
      <c r="GH100" s="674"/>
      <c r="GI100" s="674"/>
      <c r="GJ100" s="674"/>
      <c r="GK100" s="674"/>
      <c r="GL100" s="674"/>
      <c r="GM100" s="674"/>
      <c r="GN100" s="674"/>
      <c r="GO100" s="674"/>
      <c r="GP100" s="674"/>
      <c r="GQ100" s="674"/>
      <c r="GR100" s="674"/>
      <c r="GS100" s="674"/>
      <c r="GT100" s="674"/>
      <c r="GU100" s="674"/>
      <c r="GV100" s="674"/>
      <c r="GW100" s="674"/>
      <c r="GX100" s="674"/>
      <c r="GY100" s="674"/>
      <c r="GZ100" s="674"/>
      <c r="HA100" s="674"/>
      <c r="HB100" s="674"/>
      <c r="HC100" s="674"/>
      <c r="HD100" s="674"/>
      <c r="HE100" s="674"/>
      <c r="HF100" s="674"/>
      <c r="HG100" s="674"/>
      <c r="HH100" s="674"/>
      <c r="HI100" s="674"/>
      <c r="HJ100" s="674"/>
      <c r="HK100" s="674"/>
      <c r="HL100" s="674"/>
      <c r="HM100" s="674"/>
      <c r="HN100" s="674"/>
      <c r="HO100" s="674"/>
      <c r="HP100" s="674"/>
      <c r="HQ100" s="674"/>
      <c r="HR100" s="674"/>
      <c r="HS100" s="674"/>
      <c r="HT100" s="674"/>
      <c r="HU100" s="674"/>
      <c r="HV100" s="674"/>
      <c r="HW100" s="674"/>
      <c r="HX100" s="674"/>
      <c r="HY100" s="674"/>
      <c r="HZ100" s="674"/>
      <c r="IA100" s="674"/>
      <c r="IB100" s="674"/>
      <c r="IC100" s="674"/>
      <c r="ID100" s="674"/>
      <c r="IE100" s="674"/>
      <c r="IF100" s="674"/>
      <c r="IG100" s="674"/>
      <c r="IH100" s="674"/>
      <c r="II100" s="674"/>
      <c r="IJ100" s="674"/>
      <c r="IK100" s="674"/>
      <c r="IL100" s="674"/>
      <c r="IM100" s="674"/>
      <c r="IN100" s="674"/>
      <c r="IO100" s="674"/>
      <c r="IP100" s="674"/>
      <c r="IQ100" s="674"/>
      <c r="IR100" s="674"/>
      <c r="IS100" s="674"/>
      <c r="IT100" s="674"/>
      <c r="IU100" s="674"/>
      <c r="IV100" s="674"/>
    </row>
    <row r="101" s="510" customFormat="1" ht="23.1" customHeight="1" spans="1:256">
      <c r="A101" s="312" t="s">
        <v>187</v>
      </c>
      <c r="B101" s="312" t="s">
        <v>183</v>
      </c>
      <c r="C101" s="322" t="s">
        <v>188</v>
      </c>
      <c r="D101" s="435">
        <f t="shared" si="20"/>
        <v>0</v>
      </c>
      <c r="E101" s="435"/>
      <c r="F101" s="435"/>
      <c r="G101" s="435"/>
      <c r="H101" s="435"/>
      <c r="I101" s="435"/>
      <c r="J101" s="435"/>
      <c r="K101" s="435">
        <f t="shared" si="19"/>
        <v>0</v>
      </c>
      <c r="L101" s="435"/>
      <c r="M101" s="435"/>
      <c r="N101" s="435"/>
      <c r="O101" s="435"/>
      <c r="P101" s="435"/>
      <c r="Q101" s="435"/>
      <c r="R101" s="435"/>
      <c r="S101" s="435"/>
      <c r="T101" s="435"/>
      <c r="U101" s="435"/>
      <c r="V101" s="448"/>
      <c r="W101" s="441"/>
      <c r="X101" s="441"/>
      <c r="Y101" s="448"/>
      <c r="Z101" s="671"/>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4"/>
      <c r="AY101" s="674"/>
      <c r="AZ101" s="674"/>
      <c r="BA101" s="674"/>
      <c r="BB101" s="674"/>
      <c r="BC101" s="674"/>
      <c r="BD101" s="674"/>
      <c r="BE101" s="674"/>
      <c r="BF101" s="674"/>
      <c r="BG101" s="674"/>
      <c r="BH101" s="674"/>
      <c r="BI101" s="674"/>
      <c r="BJ101" s="674"/>
      <c r="BK101" s="674"/>
      <c r="BL101" s="674"/>
      <c r="BM101" s="674"/>
      <c r="BN101" s="674"/>
      <c r="BO101" s="674"/>
      <c r="BP101" s="674"/>
      <c r="BQ101" s="674"/>
      <c r="BR101" s="674"/>
      <c r="BS101" s="674"/>
      <c r="BT101" s="674"/>
      <c r="BU101" s="674"/>
      <c r="BV101" s="674"/>
      <c r="BW101" s="674"/>
      <c r="BX101" s="674"/>
      <c r="BY101" s="674"/>
      <c r="BZ101" s="674"/>
      <c r="CA101" s="674"/>
      <c r="CB101" s="674"/>
      <c r="CC101" s="674"/>
      <c r="CD101" s="674"/>
      <c r="CE101" s="674"/>
      <c r="CF101" s="674"/>
      <c r="CG101" s="674"/>
      <c r="CH101" s="674"/>
      <c r="CI101" s="674"/>
      <c r="CJ101" s="674"/>
      <c r="CK101" s="674"/>
      <c r="CL101" s="674"/>
      <c r="CM101" s="674"/>
      <c r="CN101" s="674"/>
      <c r="CO101" s="674"/>
      <c r="CP101" s="674"/>
      <c r="CQ101" s="674"/>
      <c r="CR101" s="674"/>
      <c r="CS101" s="674"/>
      <c r="CT101" s="674"/>
      <c r="CU101" s="674"/>
      <c r="CV101" s="674"/>
      <c r="CW101" s="674"/>
      <c r="CX101" s="674"/>
      <c r="CY101" s="674"/>
      <c r="CZ101" s="674"/>
      <c r="DA101" s="674"/>
      <c r="DB101" s="674"/>
      <c r="DC101" s="674"/>
      <c r="DD101" s="674"/>
      <c r="DE101" s="674"/>
      <c r="DF101" s="674"/>
      <c r="DG101" s="674"/>
      <c r="DH101" s="674"/>
      <c r="DI101" s="674"/>
      <c r="DJ101" s="674"/>
      <c r="DK101" s="674"/>
      <c r="DL101" s="674"/>
      <c r="DM101" s="674"/>
      <c r="DN101" s="674"/>
      <c r="DO101" s="674"/>
      <c r="DP101" s="674"/>
      <c r="DQ101" s="674"/>
      <c r="DR101" s="674"/>
      <c r="DS101" s="674"/>
      <c r="DT101" s="674"/>
      <c r="DU101" s="674"/>
      <c r="DV101" s="674"/>
      <c r="DW101" s="674"/>
      <c r="DX101" s="674"/>
      <c r="DY101" s="674"/>
      <c r="DZ101" s="674"/>
      <c r="EA101" s="674"/>
      <c r="EB101" s="674"/>
      <c r="EC101" s="674"/>
      <c r="ED101" s="674"/>
      <c r="EE101" s="674"/>
      <c r="EF101" s="674"/>
      <c r="EG101" s="674"/>
      <c r="EH101" s="674"/>
      <c r="EI101" s="674"/>
      <c r="EJ101" s="674"/>
      <c r="EK101" s="674"/>
      <c r="EL101" s="674"/>
      <c r="EM101" s="674"/>
      <c r="EN101" s="674"/>
      <c r="EO101" s="674"/>
      <c r="EP101" s="674"/>
      <c r="EQ101" s="674"/>
      <c r="ER101" s="674"/>
      <c r="ES101" s="674"/>
      <c r="ET101" s="674"/>
      <c r="EU101" s="674"/>
      <c r="EV101" s="674"/>
      <c r="EW101" s="674"/>
      <c r="EX101" s="674"/>
      <c r="EY101" s="674"/>
      <c r="EZ101" s="674"/>
      <c r="FA101" s="674"/>
      <c r="FB101" s="674"/>
      <c r="FC101" s="674"/>
      <c r="FD101" s="674"/>
      <c r="FE101" s="674"/>
      <c r="FF101" s="674"/>
      <c r="FG101" s="674"/>
      <c r="FH101" s="674"/>
      <c r="FI101" s="674"/>
      <c r="FJ101" s="674"/>
      <c r="FK101" s="674"/>
      <c r="FL101" s="674"/>
      <c r="FM101" s="674"/>
      <c r="FN101" s="674"/>
      <c r="FO101" s="674"/>
      <c r="FP101" s="674"/>
      <c r="FQ101" s="674"/>
      <c r="FR101" s="674"/>
      <c r="FS101" s="674"/>
      <c r="FT101" s="674"/>
      <c r="FU101" s="674"/>
      <c r="FV101" s="674"/>
      <c r="FW101" s="674"/>
      <c r="FX101" s="674"/>
      <c r="FY101" s="674"/>
      <c r="FZ101" s="674"/>
      <c r="GA101" s="674"/>
      <c r="GB101" s="674"/>
      <c r="GC101" s="674"/>
      <c r="GD101" s="674"/>
      <c r="GE101" s="674"/>
      <c r="GF101" s="674"/>
      <c r="GG101" s="674"/>
      <c r="GH101" s="674"/>
      <c r="GI101" s="674"/>
      <c r="GJ101" s="674"/>
      <c r="GK101" s="674"/>
      <c r="GL101" s="674"/>
      <c r="GM101" s="674"/>
      <c r="GN101" s="674"/>
      <c r="GO101" s="674"/>
      <c r="GP101" s="674"/>
      <c r="GQ101" s="674"/>
      <c r="GR101" s="674"/>
      <c r="GS101" s="674"/>
      <c r="GT101" s="674"/>
      <c r="GU101" s="674"/>
      <c r="GV101" s="674"/>
      <c r="GW101" s="674"/>
      <c r="GX101" s="674"/>
      <c r="GY101" s="674"/>
      <c r="GZ101" s="674"/>
      <c r="HA101" s="674"/>
      <c r="HB101" s="674"/>
      <c r="HC101" s="674"/>
      <c r="HD101" s="674"/>
      <c r="HE101" s="674"/>
      <c r="HF101" s="674"/>
      <c r="HG101" s="674"/>
      <c r="HH101" s="674"/>
      <c r="HI101" s="674"/>
      <c r="HJ101" s="674"/>
      <c r="HK101" s="674"/>
      <c r="HL101" s="674"/>
      <c r="HM101" s="674"/>
      <c r="HN101" s="674"/>
      <c r="HO101" s="674"/>
      <c r="HP101" s="674"/>
      <c r="HQ101" s="674"/>
      <c r="HR101" s="674"/>
      <c r="HS101" s="674"/>
      <c r="HT101" s="674"/>
      <c r="HU101" s="674"/>
      <c r="HV101" s="674"/>
      <c r="HW101" s="674"/>
      <c r="HX101" s="674"/>
      <c r="HY101" s="674"/>
      <c r="HZ101" s="674"/>
      <c r="IA101" s="674"/>
      <c r="IB101" s="674"/>
      <c r="IC101" s="674"/>
      <c r="ID101" s="674"/>
      <c r="IE101" s="674"/>
      <c r="IF101" s="674"/>
      <c r="IG101" s="674"/>
      <c r="IH101" s="674"/>
      <c r="II101" s="674"/>
      <c r="IJ101" s="674"/>
      <c r="IK101" s="674"/>
      <c r="IL101" s="674"/>
      <c r="IM101" s="674"/>
      <c r="IN101" s="674"/>
      <c r="IO101" s="674"/>
      <c r="IP101" s="674"/>
      <c r="IQ101" s="674"/>
      <c r="IR101" s="674"/>
      <c r="IS101" s="674"/>
      <c r="IT101" s="674"/>
      <c r="IU101" s="674"/>
      <c r="IV101" s="674"/>
    </row>
    <row r="102" s="510" customFormat="1" ht="23.1" customHeight="1" spans="1:256">
      <c r="A102" s="312">
        <v>221</v>
      </c>
      <c r="B102" s="312" t="s">
        <v>183</v>
      </c>
      <c r="C102" s="311" t="s">
        <v>144</v>
      </c>
      <c r="D102" s="435">
        <f t="shared" si="20"/>
        <v>6139</v>
      </c>
      <c r="E102" s="435"/>
      <c r="F102" s="435"/>
      <c r="G102" s="435"/>
      <c r="H102" s="435"/>
      <c r="I102" s="435"/>
      <c r="J102" s="435"/>
      <c r="K102" s="435">
        <f t="shared" si="19"/>
        <v>0</v>
      </c>
      <c r="L102" s="435"/>
      <c r="M102" s="435"/>
      <c r="N102" s="435"/>
      <c r="O102" s="435"/>
      <c r="P102" s="435"/>
      <c r="Q102" s="435"/>
      <c r="R102" s="435"/>
      <c r="S102" s="435">
        <v>6139</v>
      </c>
      <c r="T102" s="435"/>
      <c r="U102" s="435"/>
      <c r="V102" s="448"/>
      <c r="W102" s="441"/>
      <c r="X102" s="441"/>
      <c r="Y102" s="448"/>
      <c r="Z102" s="671"/>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c r="BR102" s="674"/>
      <c r="BS102" s="674"/>
      <c r="BT102" s="674"/>
      <c r="BU102" s="674"/>
      <c r="BV102" s="674"/>
      <c r="BW102" s="674"/>
      <c r="BX102" s="674"/>
      <c r="BY102" s="674"/>
      <c r="BZ102" s="674"/>
      <c r="CA102" s="674"/>
      <c r="CB102" s="674"/>
      <c r="CC102" s="674"/>
      <c r="CD102" s="674"/>
      <c r="CE102" s="674"/>
      <c r="CF102" s="674"/>
      <c r="CG102" s="674"/>
      <c r="CH102" s="674"/>
      <c r="CI102" s="674"/>
      <c r="CJ102" s="674"/>
      <c r="CK102" s="674"/>
      <c r="CL102" s="674"/>
      <c r="CM102" s="674"/>
      <c r="CN102" s="674"/>
      <c r="CO102" s="674"/>
      <c r="CP102" s="674"/>
      <c r="CQ102" s="674"/>
      <c r="CR102" s="674"/>
      <c r="CS102" s="674"/>
      <c r="CT102" s="674"/>
      <c r="CU102" s="674"/>
      <c r="CV102" s="674"/>
      <c r="CW102" s="674"/>
      <c r="CX102" s="674"/>
      <c r="CY102" s="674"/>
      <c r="CZ102" s="674"/>
      <c r="DA102" s="674"/>
      <c r="DB102" s="674"/>
      <c r="DC102" s="674"/>
      <c r="DD102" s="674"/>
      <c r="DE102" s="674"/>
      <c r="DF102" s="674"/>
      <c r="DG102" s="674"/>
      <c r="DH102" s="674"/>
      <c r="DI102" s="674"/>
      <c r="DJ102" s="674"/>
      <c r="DK102" s="674"/>
      <c r="DL102" s="674"/>
      <c r="DM102" s="674"/>
      <c r="DN102" s="674"/>
      <c r="DO102" s="674"/>
      <c r="DP102" s="674"/>
      <c r="DQ102" s="674"/>
      <c r="DR102" s="674"/>
      <c r="DS102" s="674"/>
      <c r="DT102" s="674"/>
      <c r="DU102" s="674"/>
      <c r="DV102" s="674"/>
      <c r="DW102" s="674"/>
      <c r="DX102" s="674"/>
      <c r="DY102" s="674"/>
      <c r="DZ102" s="674"/>
      <c r="EA102" s="674"/>
      <c r="EB102" s="674"/>
      <c r="EC102" s="674"/>
      <c r="ED102" s="674"/>
      <c r="EE102" s="674"/>
      <c r="EF102" s="674"/>
      <c r="EG102" s="674"/>
      <c r="EH102" s="674"/>
      <c r="EI102" s="674"/>
      <c r="EJ102" s="674"/>
      <c r="EK102" s="674"/>
      <c r="EL102" s="674"/>
      <c r="EM102" s="674"/>
      <c r="EN102" s="674"/>
      <c r="EO102" s="674"/>
      <c r="EP102" s="674"/>
      <c r="EQ102" s="674"/>
      <c r="ER102" s="674"/>
      <c r="ES102" s="674"/>
      <c r="ET102" s="674"/>
      <c r="EU102" s="674"/>
      <c r="EV102" s="674"/>
      <c r="EW102" s="674"/>
      <c r="EX102" s="674"/>
      <c r="EY102" s="674"/>
      <c r="EZ102" s="674"/>
      <c r="FA102" s="674"/>
      <c r="FB102" s="674"/>
      <c r="FC102" s="674"/>
      <c r="FD102" s="674"/>
      <c r="FE102" s="674"/>
      <c r="FF102" s="674"/>
      <c r="FG102" s="674"/>
      <c r="FH102" s="674"/>
      <c r="FI102" s="674"/>
      <c r="FJ102" s="674"/>
      <c r="FK102" s="674"/>
      <c r="FL102" s="674"/>
      <c r="FM102" s="674"/>
      <c r="FN102" s="674"/>
      <c r="FO102" s="674"/>
      <c r="FP102" s="674"/>
      <c r="FQ102" s="674"/>
      <c r="FR102" s="674"/>
      <c r="FS102" s="674"/>
      <c r="FT102" s="674"/>
      <c r="FU102" s="674"/>
      <c r="FV102" s="674"/>
      <c r="FW102" s="674"/>
      <c r="FX102" s="674"/>
      <c r="FY102" s="674"/>
      <c r="FZ102" s="674"/>
      <c r="GA102" s="674"/>
      <c r="GB102" s="674"/>
      <c r="GC102" s="674"/>
      <c r="GD102" s="674"/>
      <c r="GE102" s="674"/>
      <c r="GF102" s="674"/>
      <c r="GG102" s="674"/>
      <c r="GH102" s="674"/>
      <c r="GI102" s="674"/>
      <c r="GJ102" s="674"/>
      <c r="GK102" s="674"/>
      <c r="GL102" s="674"/>
      <c r="GM102" s="674"/>
      <c r="GN102" s="674"/>
      <c r="GO102" s="674"/>
      <c r="GP102" s="674"/>
      <c r="GQ102" s="674"/>
      <c r="GR102" s="674"/>
      <c r="GS102" s="674"/>
      <c r="GT102" s="674"/>
      <c r="GU102" s="674"/>
      <c r="GV102" s="674"/>
      <c r="GW102" s="674"/>
      <c r="GX102" s="674"/>
      <c r="GY102" s="674"/>
      <c r="GZ102" s="674"/>
      <c r="HA102" s="674"/>
      <c r="HB102" s="674"/>
      <c r="HC102" s="674"/>
      <c r="HD102" s="674"/>
      <c r="HE102" s="674"/>
      <c r="HF102" s="674"/>
      <c r="HG102" s="674"/>
      <c r="HH102" s="674"/>
      <c r="HI102" s="674"/>
      <c r="HJ102" s="674"/>
      <c r="HK102" s="674"/>
      <c r="HL102" s="674"/>
      <c r="HM102" s="674"/>
      <c r="HN102" s="674"/>
      <c r="HO102" s="674"/>
      <c r="HP102" s="674"/>
      <c r="HQ102" s="674"/>
      <c r="HR102" s="674"/>
      <c r="HS102" s="674"/>
      <c r="HT102" s="674"/>
      <c r="HU102" s="674"/>
      <c r="HV102" s="674"/>
      <c r="HW102" s="674"/>
      <c r="HX102" s="674"/>
      <c r="HY102" s="674"/>
      <c r="HZ102" s="674"/>
      <c r="IA102" s="674"/>
      <c r="IB102" s="674"/>
      <c r="IC102" s="674"/>
      <c r="ID102" s="674"/>
      <c r="IE102" s="674"/>
      <c r="IF102" s="674"/>
      <c r="IG102" s="674"/>
      <c r="IH102" s="674"/>
      <c r="II102" s="674"/>
      <c r="IJ102" s="674"/>
      <c r="IK102" s="674"/>
      <c r="IL102" s="674"/>
      <c r="IM102" s="674"/>
      <c r="IN102" s="674"/>
      <c r="IO102" s="674"/>
      <c r="IP102" s="674"/>
      <c r="IQ102" s="674"/>
      <c r="IR102" s="674"/>
      <c r="IS102" s="674"/>
      <c r="IT102" s="674"/>
      <c r="IU102" s="674"/>
      <c r="IV102" s="674"/>
    </row>
    <row r="103" s="510" customFormat="1" ht="23.1" customHeight="1" spans="1:256">
      <c r="A103" s="312" t="s">
        <v>145</v>
      </c>
      <c r="B103" s="312" t="s">
        <v>183</v>
      </c>
      <c r="C103" s="311" t="s">
        <v>165</v>
      </c>
      <c r="D103" s="435">
        <f t="shared" si="20"/>
        <v>6139</v>
      </c>
      <c r="E103" s="435"/>
      <c r="F103" s="435"/>
      <c r="G103" s="435"/>
      <c r="H103" s="435"/>
      <c r="I103" s="435"/>
      <c r="J103" s="435"/>
      <c r="K103" s="435">
        <f t="shared" si="19"/>
        <v>0</v>
      </c>
      <c r="L103" s="435"/>
      <c r="M103" s="435"/>
      <c r="N103" s="435"/>
      <c r="O103" s="435"/>
      <c r="P103" s="435"/>
      <c r="Q103" s="435"/>
      <c r="R103" s="435"/>
      <c r="S103" s="435">
        <v>6139</v>
      </c>
      <c r="T103" s="435"/>
      <c r="U103" s="435"/>
      <c r="V103" s="448"/>
      <c r="W103" s="441"/>
      <c r="X103" s="441"/>
      <c r="Y103" s="448"/>
      <c r="Z103" s="671"/>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4"/>
      <c r="AY103" s="674"/>
      <c r="AZ103" s="674"/>
      <c r="BA103" s="674"/>
      <c r="BB103" s="674"/>
      <c r="BC103" s="674"/>
      <c r="BD103" s="674"/>
      <c r="BE103" s="674"/>
      <c r="BF103" s="674"/>
      <c r="BG103" s="674"/>
      <c r="BH103" s="674"/>
      <c r="BI103" s="674"/>
      <c r="BJ103" s="674"/>
      <c r="BK103" s="674"/>
      <c r="BL103" s="674"/>
      <c r="BM103" s="674"/>
      <c r="BN103" s="674"/>
      <c r="BO103" s="674"/>
      <c r="BP103" s="674"/>
      <c r="BQ103" s="674"/>
      <c r="BR103" s="674"/>
      <c r="BS103" s="674"/>
      <c r="BT103" s="674"/>
      <c r="BU103" s="674"/>
      <c r="BV103" s="674"/>
      <c r="BW103" s="674"/>
      <c r="BX103" s="674"/>
      <c r="BY103" s="674"/>
      <c r="BZ103" s="674"/>
      <c r="CA103" s="674"/>
      <c r="CB103" s="674"/>
      <c r="CC103" s="674"/>
      <c r="CD103" s="674"/>
      <c r="CE103" s="674"/>
      <c r="CF103" s="674"/>
      <c r="CG103" s="674"/>
      <c r="CH103" s="674"/>
      <c r="CI103" s="674"/>
      <c r="CJ103" s="674"/>
      <c r="CK103" s="674"/>
      <c r="CL103" s="674"/>
      <c r="CM103" s="674"/>
      <c r="CN103" s="674"/>
      <c r="CO103" s="674"/>
      <c r="CP103" s="674"/>
      <c r="CQ103" s="674"/>
      <c r="CR103" s="674"/>
      <c r="CS103" s="674"/>
      <c r="CT103" s="674"/>
      <c r="CU103" s="674"/>
      <c r="CV103" s="674"/>
      <c r="CW103" s="674"/>
      <c r="CX103" s="674"/>
      <c r="CY103" s="674"/>
      <c r="CZ103" s="674"/>
      <c r="DA103" s="674"/>
      <c r="DB103" s="674"/>
      <c r="DC103" s="674"/>
      <c r="DD103" s="674"/>
      <c r="DE103" s="674"/>
      <c r="DF103" s="674"/>
      <c r="DG103" s="674"/>
      <c r="DH103" s="674"/>
      <c r="DI103" s="674"/>
      <c r="DJ103" s="674"/>
      <c r="DK103" s="674"/>
      <c r="DL103" s="674"/>
      <c r="DM103" s="674"/>
      <c r="DN103" s="674"/>
      <c r="DO103" s="674"/>
      <c r="DP103" s="674"/>
      <c r="DQ103" s="674"/>
      <c r="DR103" s="674"/>
      <c r="DS103" s="674"/>
      <c r="DT103" s="674"/>
      <c r="DU103" s="674"/>
      <c r="DV103" s="674"/>
      <c r="DW103" s="674"/>
      <c r="DX103" s="674"/>
      <c r="DY103" s="674"/>
      <c r="DZ103" s="674"/>
      <c r="EA103" s="674"/>
      <c r="EB103" s="674"/>
      <c r="EC103" s="674"/>
      <c r="ED103" s="674"/>
      <c r="EE103" s="674"/>
      <c r="EF103" s="674"/>
      <c r="EG103" s="674"/>
      <c r="EH103" s="674"/>
      <c r="EI103" s="674"/>
      <c r="EJ103" s="674"/>
      <c r="EK103" s="674"/>
      <c r="EL103" s="674"/>
      <c r="EM103" s="674"/>
      <c r="EN103" s="674"/>
      <c r="EO103" s="674"/>
      <c r="EP103" s="674"/>
      <c r="EQ103" s="674"/>
      <c r="ER103" s="674"/>
      <c r="ES103" s="674"/>
      <c r="ET103" s="674"/>
      <c r="EU103" s="674"/>
      <c r="EV103" s="674"/>
      <c r="EW103" s="674"/>
      <c r="EX103" s="674"/>
      <c r="EY103" s="674"/>
      <c r="EZ103" s="674"/>
      <c r="FA103" s="674"/>
      <c r="FB103" s="674"/>
      <c r="FC103" s="674"/>
      <c r="FD103" s="674"/>
      <c r="FE103" s="674"/>
      <c r="FF103" s="674"/>
      <c r="FG103" s="674"/>
      <c r="FH103" s="674"/>
      <c r="FI103" s="674"/>
      <c r="FJ103" s="674"/>
      <c r="FK103" s="674"/>
      <c r="FL103" s="674"/>
      <c r="FM103" s="674"/>
      <c r="FN103" s="674"/>
      <c r="FO103" s="674"/>
      <c r="FP103" s="674"/>
      <c r="FQ103" s="674"/>
      <c r="FR103" s="674"/>
      <c r="FS103" s="674"/>
      <c r="FT103" s="674"/>
      <c r="FU103" s="674"/>
      <c r="FV103" s="674"/>
      <c r="FW103" s="674"/>
      <c r="FX103" s="674"/>
      <c r="FY103" s="674"/>
      <c r="FZ103" s="674"/>
      <c r="GA103" s="674"/>
      <c r="GB103" s="674"/>
      <c r="GC103" s="674"/>
      <c r="GD103" s="674"/>
      <c r="GE103" s="674"/>
      <c r="GF103" s="674"/>
      <c r="GG103" s="674"/>
      <c r="GH103" s="674"/>
      <c r="GI103" s="674"/>
      <c r="GJ103" s="674"/>
      <c r="GK103" s="674"/>
      <c r="GL103" s="674"/>
      <c r="GM103" s="674"/>
      <c r="GN103" s="674"/>
      <c r="GO103" s="674"/>
      <c r="GP103" s="674"/>
      <c r="GQ103" s="674"/>
      <c r="GR103" s="674"/>
      <c r="GS103" s="674"/>
      <c r="GT103" s="674"/>
      <c r="GU103" s="674"/>
      <c r="GV103" s="674"/>
      <c r="GW103" s="674"/>
      <c r="GX103" s="674"/>
      <c r="GY103" s="674"/>
      <c r="GZ103" s="674"/>
      <c r="HA103" s="674"/>
      <c r="HB103" s="674"/>
      <c r="HC103" s="674"/>
      <c r="HD103" s="674"/>
      <c r="HE103" s="674"/>
      <c r="HF103" s="674"/>
      <c r="HG103" s="674"/>
      <c r="HH103" s="674"/>
      <c r="HI103" s="674"/>
      <c r="HJ103" s="674"/>
      <c r="HK103" s="674"/>
      <c r="HL103" s="674"/>
      <c r="HM103" s="674"/>
      <c r="HN103" s="674"/>
      <c r="HO103" s="674"/>
      <c r="HP103" s="674"/>
      <c r="HQ103" s="674"/>
      <c r="HR103" s="674"/>
      <c r="HS103" s="674"/>
      <c r="HT103" s="674"/>
      <c r="HU103" s="674"/>
      <c r="HV103" s="674"/>
      <c r="HW103" s="674"/>
      <c r="HX103" s="674"/>
      <c r="HY103" s="674"/>
      <c r="HZ103" s="674"/>
      <c r="IA103" s="674"/>
      <c r="IB103" s="674"/>
      <c r="IC103" s="674"/>
      <c r="ID103" s="674"/>
      <c r="IE103" s="674"/>
      <c r="IF103" s="674"/>
      <c r="IG103" s="674"/>
      <c r="IH103" s="674"/>
      <c r="II103" s="674"/>
      <c r="IJ103" s="674"/>
      <c r="IK103" s="674"/>
      <c r="IL103" s="674"/>
      <c r="IM103" s="674"/>
      <c r="IN103" s="674"/>
      <c r="IO103" s="674"/>
      <c r="IP103" s="674"/>
      <c r="IQ103" s="674"/>
      <c r="IR103" s="674"/>
      <c r="IS103" s="674"/>
      <c r="IT103" s="674"/>
      <c r="IU103" s="674"/>
      <c r="IV103" s="674"/>
    </row>
    <row r="104" s="510" customFormat="1" ht="23.1" customHeight="1" spans="1:256">
      <c r="A104" s="312" t="s">
        <v>147</v>
      </c>
      <c r="B104" s="312" t="s">
        <v>183</v>
      </c>
      <c r="C104" s="322" t="s">
        <v>148</v>
      </c>
      <c r="D104" s="435">
        <f t="shared" si="20"/>
        <v>6139</v>
      </c>
      <c r="E104" s="435"/>
      <c r="F104" s="435"/>
      <c r="G104" s="435"/>
      <c r="H104" s="435"/>
      <c r="I104" s="435"/>
      <c r="J104" s="435"/>
      <c r="K104" s="435">
        <f t="shared" si="19"/>
        <v>0</v>
      </c>
      <c r="L104" s="435"/>
      <c r="M104" s="435"/>
      <c r="N104" s="435"/>
      <c r="O104" s="435"/>
      <c r="P104" s="435"/>
      <c r="Q104" s="435"/>
      <c r="R104" s="435"/>
      <c r="S104" s="435">
        <v>6139</v>
      </c>
      <c r="T104" s="435"/>
      <c r="U104" s="435"/>
      <c r="V104" s="448"/>
      <c r="W104" s="441"/>
      <c r="X104" s="441"/>
      <c r="Y104" s="448"/>
      <c r="Z104" s="671"/>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c r="BN104" s="674"/>
      <c r="BO104" s="674"/>
      <c r="BP104" s="674"/>
      <c r="BQ104" s="674"/>
      <c r="BR104" s="674"/>
      <c r="BS104" s="674"/>
      <c r="BT104" s="674"/>
      <c r="BU104" s="674"/>
      <c r="BV104" s="674"/>
      <c r="BW104" s="674"/>
      <c r="BX104" s="674"/>
      <c r="BY104" s="674"/>
      <c r="BZ104" s="674"/>
      <c r="CA104" s="674"/>
      <c r="CB104" s="674"/>
      <c r="CC104" s="674"/>
      <c r="CD104" s="674"/>
      <c r="CE104" s="674"/>
      <c r="CF104" s="674"/>
      <c r="CG104" s="674"/>
      <c r="CH104" s="674"/>
      <c r="CI104" s="674"/>
      <c r="CJ104" s="674"/>
      <c r="CK104" s="674"/>
      <c r="CL104" s="674"/>
      <c r="CM104" s="674"/>
      <c r="CN104" s="674"/>
      <c r="CO104" s="674"/>
      <c r="CP104" s="674"/>
      <c r="CQ104" s="674"/>
      <c r="CR104" s="674"/>
      <c r="CS104" s="674"/>
      <c r="CT104" s="674"/>
      <c r="CU104" s="674"/>
      <c r="CV104" s="674"/>
      <c r="CW104" s="674"/>
      <c r="CX104" s="674"/>
      <c r="CY104" s="674"/>
      <c r="CZ104" s="674"/>
      <c r="DA104" s="674"/>
      <c r="DB104" s="674"/>
      <c r="DC104" s="674"/>
      <c r="DD104" s="674"/>
      <c r="DE104" s="674"/>
      <c r="DF104" s="674"/>
      <c r="DG104" s="674"/>
      <c r="DH104" s="674"/>
      <c r="DI104" s="674"/>
      <c r="DJ104" s="674"/>
      <c r="DK104" s="674"/>
      <c r="DL104" s="674"/>
      <c r="DM104" s="674"/>
      <c r="DN104" s="674"/>
      <c r="DO104" s="674"/>
      <c r="DP104" s="674"/>
      <c r="DQ104" s="674"/>
      <c r="DR104" s="674"/>
      <c r="DS104" s="674"/>
      <c r="DT104" s="674"/>
      <c r="DU104" s="674"/>
      <c r="DV104" s="674"/>
      <c r="DW104" s="674"/>
      <c r="DX104" s="674"/>
      <c r="DY104" s="674"/>
      <c r="DZ104" s="674"/>
      <c r="EA104" s="674"/>
      <c r="EB104" s="674"/>
      <c r="EC104" s="674"/>
      <c r="ED104" s="674"/>
      <c r="EE104" s="674"/>
      <c r="EF104" s="674"/>
      <c r="EG104" s="674"/>
      <c r="EH104" s="674"/>
      <c r="EI104" s="674"/>
      <c r="EJ104" s="674"/>
      <c r="EK104" s="674"/>
      <c r="EL104" s="674"/>
      <c r="EM104" s="674"/>
      <c r="EN104" s="674"/>
      <c r="EO104" s="674"/>
      <c r="EP104" s="674"/>
      <c r="EQ104" s="674"/>
      <c r="ER104" s="674"/>
      <c r="ES104" s="674"/>
      <c r="ET104" s="674"/>
      <c r="EU104" s="674"/>
      <c r="EV104" s="674"/>
      <c r="EW104" s="674"/>
      <c r="EX104" s="674"/>
      <c r="EY104" s="674"/>
      <c r="EZ104" s="674"/>
      <c r="FA104" s="674"/>
      <c r="FB104" s="674"/>
      <c r="FC104" s="674"/>
      <c r="FD104" s="674"/>
      <c r="FE104" s="674"/>
      <c r="FF104" s="674"/>
      <c r="FG104" s="674"/>
      <c r="FH104" s="674"/>
      <c r="FI104" s="674"/>
      <c r="FJ104" s="674"/>
      <c r="FK104" s="674"/>
      <c r="FL104" s="674"/>
      <c r="FM104" s="674"/>
      <c r="FN104" s="674"/>
      <c r="FO104" s="674"/>
      <c r="FP104" s="674"/>
      <c r="FQ104" s="674"/>
      <c r="FR104" s="674"/>
      <c r="FS104" s="674"/>
      <c r="FT104" s="674"/>
      <c r="FU104" s="674"/>
      <c r="FV104" s="674"/>
      <c r="FW104" s="674"/>
      <c r="FX104" s="674"/>
      <c r="FY104" s="674"/>
      <c r="FZ104" s="674"/>
      <c r="GA104" s="674"/>
      <c r="GB104" s="674"/>
      <c r="GC104" s="674"/>
      <c r="GD104" s="674"/>
      <c r="GE104" s="674"/>
      <c r="GF104" s="674"/>
      <c r="GG104" s="674"/>
      <c r="GH104" s="674"/>
      <c r="GI104" s="674"/>
      <c r="GJ104" s="674"/>
      <c r="GK104" s="674"/>
      <c r="GL104" s="674"/>
      <c r="GM104" s="674"/>
      <c r="GN104" s="674"/>
      <c r="GO104" s="674"/>
      <c r="GP104" s="674"/>
      <c r="GQ104" s="674"/>
      <c r="GR104" s="674"/>
      <c r="GS104" s="674"/>
      <c r="GT104" s="674"/>
      <c r="GU104" s="674"/>
      <c r="GV104" s="674"/>
      <c r="GW104" s="674"/>
      <c r="GX104" s="674"/>
      <c r="GY104" s="674"/>
      <c r="GZ104" s="674"/>
      <c r="HA104" s="674"/>
      <c r="HB104" s="674"/>
      <c r="HC104" s="674"/>
      <c r="HD104" s="674"/>
      <c r="HE104" s="674"/>
      <c r="HF104" s="674"/>
      <c r="HG104" s="674"/>
      <c r="HH104" s="674"/>
      <c r="HI104" s="674"/>
      <c r="HJ104" s="674"/>
      <c r="HK104" s="674"/>
      <c r="HL104" s="674"/>
      <c r="HM104" s="674"/>
      <c r="HN104" s="674"/>
      <c r="HO104" s="674"/>
      <c r="HP104" s="674"/>
      <c r="HQ104" s="674"/>
      <c r="HR104" s="674"/>
      <c r="HS104" s="674"/>
      <c r="HT104" s="674"/>
      <c r="HU104" s="674"/>
      <c r="HV104" s="674"/>
      <c r="HW104" s="674"/>
      <c r="HX104" s="674"/>
      <c r="HY104" s="674"/>
      <c r="HZ104" s="674"/>
      <c r="IA104" s="674"/>
      <c r="IB104" s="674"/>
      <c r="IC104" s="674"/>
      <c r="ID104" s="674"/>
      <c r="IE104" s="674"/>
      <c r="IF104" s="674"/>
      <c r="IG104" s="674"/>
      <c r="IH104" s="674"/>
      <c r="II104" s="674"/>
      <c r="IJ104" s="674"/>
      <c r="IK104" s="674"/>
      <c r="IL104" s="674"/>
      <c r="IM104" s="674"/>
      <c r="IN104" s="674"/>
      <c r="IO104" s="674"/>
      <c r="IP104" s="674"/>
      <c r="IQ104" s="674"/>
      <c r="IR104" s="674"/>
      <c r="IS104" s="674"/>
      <c r="IT104" s="674"/>
      <c r="IU104" s="674"/>
      <c r="IV104" s="674"/>
    </row>
    <row r="105" ht="21" customHeight="1" spans="1:25">
      <c r="A105" s="231"/>
      <c r="B105" s="324"/>
      <c r="C105" s="232"/>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row>
    <row r="106" ht="21" customHeight="1" spans="1:25">
      <c r="A106" s="231"/>
      <c r="B106" s="324"/>
      <c r="C106" s="232"/>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row>
    <row r="107" ht="12" spans="4:25">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row>
    <row r="108" ht="12" spans="4:25">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7"/>
  <sheetViews>
    <sheetView showGridLines="0" showZeros="0" topLeftCell="A15" workbookViewId="0">
      <selection activeCell="A19" sqref="A19:C19"/>
    </sheetView>
  </sheetViews>
  <sheetFormatPr defaultColWidth="9.16666666666667" defaultRowHeight="11.25"/>
  <cols>
    <col min="1" max="1" width="23.1666666666667" customWidth="1"/>
    <col min="2" max="2" width="19.5" style="252" customWidth="1"/>
    <col min="3" max="3" width="55.6666666666667"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13.6666666666667" customWidth="1"/>
    <col min="21" max="21" width="14.8333333333333" customWidth="1"/>
    <col min="22" max="22" width="12.3333333333333" customWidth="1"/>
    <col min="23" max="23" width="15.8333333333333" customWidth="1"/>
    <col min="24" max="242" width="6.66666666666667" customWidth="1"/>
  </cols>
  <sheetData>
    <row r="1" ht="23.1" customHeight="1" spans="1:242">
      <c r="A1" s="465"/>
      <c r="B1" s="595"/>
      <c r="C1" s="465"/>
      <c r="D1" s="465"/>
      <c r="E1" s="465"/>
      <c r="F1" s="465"/>
      <c r="G1" s="465"/>
      <c r="H1" s="465"/>
      <c r="I1" s="465"/>
      <c r="J1" s="465"/>
      <c r="K1" s="465"/>
      <c r="L1" s="465"/>
      <c r="M1" s="465"/>
      <c r="N1" s="465"/>
      <c r="O1" s="465"/>
      <c r="P1" s="465"/>
      <c r="R1" s="495"/>
      <c r="S1" s="495"/>
      <c r="T1" s="495"/>
      <c r="U1" s="591" t="s">
        <v>260</v>
      </c>
      <c r="V1" s="591"/>
      <c r="W1" s="591"/>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c r="HT1" s="495"/>
      <c r="HU1" s="495"/>
      <c r="HV1" s="495"/>
      <c r="HW1" s="495"/>
      <c r="HX1" s="495"/>
      <c r="HY1" s="495"/>
      <c r="HZ1" s="495"/>
      <c r="IA1" s="495"/>
      <c r="IB1" s="495"/>
      <c r="IC1" s="495"/>
      <c r="ID1" s="495"/>
      <c r="IE1" s="495"/>
      <c r="IF1" s="495"/>
      <c r="IG1" s="495"/>
      <c r="IH1" s="495"/>
    </row>
    <row r="2" ht="23.1" customHeight="1" spans="1:242">
      <c r="A2" s="513" t="s">
        <v>261</v>
      </c>
      <c r="B2" s="596"/>
      <c r="C2" s="513"/>
      <c r="D2" s="513"/>
      <c r="E2" s="513"/>
      <c r="F2" s="513"/>
      <c r="G2" s="513"/>
      <c r="H2" s="513"/>
      <c r="I2" s="513"/>
      <c r="J2" s="513"/>
      <c r="K2" s="513"/>
      <c r="L2" s="513"/>
      <c r="M2" s="513"/>
      <c r="N2" s="513"/>
      <c r="O2" s="513"/>
      <c r="P2" s="513"/>
      <c r="Q2" s="513"/>
      <c r="R2" s="513"/>
      <c r="S2" s="513"/>
      <c r="T2" s="513"/>
      <c r="U2" s="513"/>
      <c r="V2" s="513"/>
      <c r="W2" s="513"/>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c r="GV2" s="495"/>
      <c r="GW2" s="495"/>
      <c r="GX2" s="495"/>
      <c r="GY2" s="495"/>
      <c r="GZ2" s="495"/>
      <c r="HA2" s="495"/>
      <c r="HB2" s="495"/>
      <c r="HC2" s="495"/>
      <c r="HD2" s="495"/>
      <c r="HE2" s="495"/>
      <c r="HF2" s="495"/>
      <c r="HG2" s="495"/>
      <c r="HH2" s="495"/>
      <c r="HI2" s="495"/>
      <c r="HJ2" s="495"/>
      <c r="HK2" s="495"/>
      <c r="HL2" s="495"/>
      <c r="HM2" s="495"/>
      <c r="HN2" s="495"/>
      <c r="HO2" s="495"/>
      <c r="HP2" s="495"/>
      <c r="HQ2" s="495"/>
      <c r="HR2" s="495"/>
      <c r="HS2" s="495"/>
      <c r="HT2" s="495"/>
      <c r="HU2" s="495"/>
      <c r="HV2" s="495"/>
      <c r="HW2" s="495"/>
      <c r="HX2" s="495"/>
      <c r="HY2" s="495"/>
      <c r="HZ2" s="495"/>
      <c r="IA2" s="495"/>
      <c r="IB2" s="495"/>
      <c r="IC2" s="495"/>
      <c r="ID2" s="495"/>
      <c r="IE2" s="495"/>
      <c r="IF2" s="495"/>
      <c r="IG2" s="495"/>
      <c r="IH2" s="495"/>
    </row>
    <row r="3" s="212" customFormat="1" ht="23.1" customHeight="1" spans="1:242">
      <c r="A3" s="469"/>
      <c r="B3" s="464"/>
      <c r="C3" s="469"/>
      <c r="D3" s="469"/>
      <c r="E3" s="469"/>
      <c r="F3" s="469"/>
      <c r="G3" s="469"/>
      <c r="H3" s="469"/>
      <c r="I3" s="469"/>
      <c r="J3" s="469"/>
      <c r="K3" s="469"/>
      <c r="L3" s="469"/>
      <c r="M3" s="469"/>
      <c r="N3" s="469"/>
      <c r="R3" s="495"/>
      <c r="S3" s="495"/>
      <c r="T3" s="495"/>
      <c r="U3" s="525" t="s">
        <v>87</v>
      </c>
      <c r="V3" s="525"/>
      <c r="W3" s="52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row>
    <row r="4" s="212" customFormat="1" ht="23.1" customHeight="1" spans="1:242">
      <c r="A4" s="472" t="s">
        <v>113</v>
      </c>
      <c r="B4" s="471" t="s">
        <v>88</v>
      </c>
      <c r="C4" s="516" t="s">
        <v>114</v>
      </c>
      <c r="D4" s="472" t="s">
        <v>115</v>
      </c>
      <c r="E4" s="487" t="s">
        <v>262</v>
      </c>
      <c r="F4" s="487" t="s">
        <v>263</v>
      </c>
      <c r="G4" s="487" t="s">
        <v>264</v>
      </c>
      <c r="H4" s="487" t="s">
        <v>265</v>
      </c>
      <c r="I4" s="487" t="s">
        <v>266</v>
      </c>
      <c r="J4" s="472" t="s">
        <v>267</v>
      </c>
      <c r="K4" s="472" t="s">
        <v>268</v>
      </c>
      <c r="L4" s="472" t="s">
        <v>269</v>
      </c>
      <c r="M4" s="472" t="s">
        <v>270</v>
      </c>
      <c r="N4" s="472" t="s">
        <v>271</v>
      </c>
      <c r="O4" s="472" t="s">
        <v>272</v>
      </c>
      <c r="P4" s="539" t="s">
        <v>273</v>
      </c>
      <c r="Q4" s="472" t="s">
        <v>274</v>
      </c>
      <c r="R4" s="472" t="s">
        <v>275</v>
      </c>
      <c r="S4" s="499" t="s">
        <v>276</v>
      </c>
      <c r="T4" s="472" t="s">
        <v>277</v>
      </c>
      <c r="U4" s="472" t="s">
        <v>278</v>
      </c>
      <c r="V4" s="539" t="s">
        <v>279</v>
      </c>
      <c r="W4" s="472" t="s">
        <v>280</v>
      </c>
      <c r="X4" s="524"/>
      <c r="Y4" s="52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5"/>
      <c r="EH4" s="495"/>
      <c r="EI4" s="495"/>
      <c r="EJ4" s="495"/>
      <c r="EK4" s="495"/>
      <c r="EL4" s="495"/>
      <c r="EM4" s="495"/>
      <c r="EN4" s="495"/>
      <c r="EO4" s="495"/>
      <c r="EP4" s="495"/>
      <c r="EQ4" s="495"/>
      <c r="ER4" s="495"/>
      <c r="ES4" s="495"/>
      <c r="ET4" s="495"/>
      <c r="EU4" s="495"/>
      <c r="EV4" s="495"/>
      <c r="EW4" s="495"/>
      <c r="EX4" s="495"/>
      <c r="EY4" s="495"/>
      <c r="EZ4" s="495"/>
      <c r="FA4" s="495"/>
      <c r="FB4" s="495"/>
      <c r="FC4" s="495"/>
      <c r="FD4" s="495"/>
      <c r="FE4" s="495"/>
      <c r="FF4" s="495"/>
      <c r="FG4" s="495"/>
      <c r="FH4" s="495"/>
      <c r="FI4" s="495"/>
      <c r="FJ4" s="495"/>
      <c r="FK4" s="495"/>
      <c r="FL4" s="495"/>
      <c r="FM4" s="495"/>
      <c r="FN4" s="495"/>
      <c r="FO4" s="495"/>
      <c r="FP4" s="495"/>
      <c r="FQ4" s="495"/>
      <c r="FR4" s="495"/>
      <c r="FS4" s="495"/>
      <c r="FT4" s="495"/>
      <c r="FU4" s="495"/>
      <c r="FV4" s="495"/>
      <c r="FW4" s="495"/>
      <c r="FX4" s="495"/>
      <c r="FY4" s="495"/>
      <c r="FZ4" s="495"/>
      <c r="GA4" s="495"/>
      <c r="GB4" s="495"/>
      <c r="GC4" s="495"/>
      <c r="GD4" s="495"/>
      <c r="GE4" s="495"/>
      <c r="GF4" s="495"/>
      <c r="GG4" s="495"/>
      <c r="GH4" s="495"/>
      <c r="GI4" s="495"/>
      <c r="GJ4" s="495"/>
      <c r="GK4" s="495"/>
      <c r="GL4" s="495"/>
      <c r="GM4" s="495"/>
      <c r="GN4" s="495"/>
      <c r="GO4" s="495"/>
      <c r="GP4" s="495"/>
      <c r="GQ4" s="495"/>
      <c r="GR4" s="495"/>
      <c r="GS4" s="495"/>
      <c r="GT4" s="495"/>
      <c r="GU4" s="495"/>
      <c r="GV4" s="495"/>
      <c r="GW4" s="495"/>
      <c r="GX4" s="495"/>
      <c r="GY4" s="495"/>
      <c r="GZ4" s="495"/>
      <c r="HA4" s="495"/>
      <c r="HB4" s="495"/>
      <c r="HC4" s="495"/>
      <c r="HD4" s="495"/>
      <c r="HE4" s="495"/>
      <c r="HF4" s="495"/>
      <c r="HG4" s="495"/>
      <c r="HH4" s="495"/>
      <c r="HI4" s="495"/>
      <c r="HJ4" s="495"/>
      <c r="HK4" s="495"/>
      <c r="HL4" s="495"/>
      <c r="HM4" s="495"/>
      <c r="HN4" s="495"/>
      <c r="HO4" s="495"/>
      <c r="HP4" s="495"/>
      <c r="HQ4" s="495"/>
      <c r="HR4" s="495"/>
      <c r="HS4" s="495"/>
      <c r="HT4" s="495"/>
      <c r="HU4" s="495"/>
      <c r="HV4" s="495"/>
      <c r="HW4" s="495"/>
      <c r="HX4" s="495"/>
      <c r="HY4" s="495"/>
      <c r="HZ4" s="495"/>
      <c r="IA4" s="495"/>
      <c r="IB4" s="495"/>
      <c r="IC4" s="495"/>
      <c r="ID4" s="495"/>
      <c r="IE4" s="495"/>
      <c r="IF4" s="495"/>
      <c r="IG4" s="495"/>
      <c r="IH4" s="495"/>
    </row>
    <row r="5" s="212" customFormat="1" ht="19.5" customHeight="1" spans="1:242">
      <c r="A5" s="472"/>
      <c r="B5" s="471"/>
      <c r="C5" s="516"/>
      <c r="D5" s="472"/>
      <c r="E5" s="487"/>
      <c r="F5" s="487"/>
      <c r="G5" s="487"/>
      <c r="H5" s="487"/>
      <c r="I5" s="487"/>
      <c r="J5" s="472"/>
      <c r="K5" s="472"/>
      <c r="L5" s="472"/>
      <c r="M5" s="472"/>
      <c r="N5" s="472"/>
      <c r="O5" s="472"/>
      <c r="P5" s="610"/>
      <c r="Q5" s="472"/>
      <c r="R5" s="472"/>
      <c r="S5" s="499"/>
      <c r="T5" s="472"/>
      <c r="U5" s="472"/>
      <c r="V5" s="610"/>
      <c r="W5" s="472"/>
      <c r="X5" s="524"/>
      <c r="Y5" s="524"/>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495"/>
      <c r="DZ5" s="495"/>
      <c r="EA5" s="495"/>
      <c r="EB5" s="495"/>
      <c r="EC5" s="495"/>
      <c r="ED5" s="495"/>
      <c r="EE5" s="495"/>
      <c r="EF5" s="495"/>
      <c r="EG5" s="495"/>
      <c r="EH5" s="495"/>
      <c r="EI5" s="495"/>
      <c r="EJ5" s="495"/>
      <c r="EK5" s="495"/>
      <c r="EL5" s="495"/>
      <c r="EM5" s="495"/>
      <c r="EN5" s="495"/>
      <c r="EO5" s="495"/>
      <c r="EP5" s="495"/>
      <c r="EQ5" s="495"/>
      <c r="ER5" s="495"/>
      <c r="ES5" s="495"/>
      <c r="ET5" s="495"/>
      <c r="EU5" s="495"/>
      <c r="EV5" s="495"/>
      <c r="EW5" s="495"/>
      <c r="EX5" s="495"/>
      <c r="EY5" s="495"/>
      <c r="EZ5" s="495"/>
      <c r="FA5" s="495"/>
      <c r="FB5" s="495"/>
      <c r="FC5" s="495"/>
      <c r="FD5" s="495"/>
      <c r="FE5" s="495"/>
      <c r="FF5" s="495"/>
      <c r="FG5" s="495"/>
      <c r="FH5" s="495"/>
      <c r="FI5" s="495"/>
      <c r="FJ5" s="495"/>
      <c r="FK5" s="495"/>
      <c r="FL5" s="495"/>
      <c r="FM5" s="495"/>
      <c r="FN5" s="495"/>
      <c r="FO5" s="495"/>
      <c r="FP5" s="495"/>
      <c r="FQ5" s="495"/>
      <c r="FR5" s="495"/>
      <c r="FS5" s="495"/>
      <c r="FT5" s="495"/>
      <c r="FU5" s="495"/>
      <c r="FV5" s="495"/>
      <c r="FW5" s="495"/>
      <c r="FX5" s="495"/>
      <c r="FY5" s="495"/>
      <c r="FZ5" s="495"/>
      <c r="GA5" s="495"/>
      <c r="GB5" s="495"/>
      <c r="GC5" s="495"/>
      <c r="GD5" s="495"/>
      <c r="GE5" s="495"/>
      <c r="GF5" s="495"/>
      <c r="GG5" s="495"/>
      <c r="GH5" s="495"/>
      <c r="GI5" s="495"/>
      <c r="GJ5" s="495"/>
      <c r="GK5" s="495"/>
      <c r="GL5" s="495"/>
      <c r="GM5" s="495"/>
      <c r="GN5" s="495"/>
      <c r="GO5" s="495"/>
      <c r="GP5" s="495"/>
      <c r="GQ5" s="495"/>
      <c r="GR5" s="495"/>
      <c r="GS5" s="495"/>
      <c r="GT5" s="495"/>
      <c r="GU5" s="495"/>
      <c r="GV5" s="495"/>
      <c r="GW5" s="495"/>
      <c r="GX5" s="495"/>
      <c r="GY5" s="495"/>
      <c r="GZ5" s="495"/>
      <c r="HA5" s="495"/>
      <c r="HB5" s="495"/>
      <c r="HC5" s="495"/>
      <c r="HD5" s="495"/>
      <c r="HE5" s="495"/>
      <c r="HF5" s="495"/>
      <c r="HG5" s="495"/>
      <c r="HH5" s="495"/>
      <c r="HI5" s="495"/>
      <c r="HJ5" s="495"/>
      <c r="HK5" s="495"/>
      <c r="HL5" s="495"/>
      <c r="HM5" s="495"/>
      <c r="HN5" s="495"/>
      <c r="HO5" s="495"/>
      <c r="HP5" s="495"/>
      <c r="HQ5" s="495"/>
      <c r="HR5" s="495"/>
      <c r="HS5" s="495"/>
      <c r="HT5" s="495"/>
      <c r="HU5" s="495"/>
      <c r="HV5" s="495"/>
      <c r="HW5" s="495"/>
      <c r="HX5" s="495"/>
      <c r="HY5" s="495"/>
      <c r="HZ5" s="495"/>
      <c r="IA5" s="495"/>
      <c r="IB5" s="495"/>
      <c r="IC5" s="495"/>
      <c r="ID5" s="495"/>
      <c r="IE5" s="495"/>
      <c r="IF5" s="495"/>
      <c r="IG5" s="495"/>
      <c r="IH5" s="495"/>
    </row>
    <row r="6" s="212" customFormat="1" ht="39.75" customHeight="1" spans="1:242">
      <c r="A6" s="472"/>
      <c r="B6" s="471"/>
      <c r="C6" s="516"/>
      <c r="D6" s="472"/>
      <c r="E6" s="487"/>
      <c r="F6" s="487"/>
      <c r="G6" s="487"/>
      <c r="H6" s="487"/>
      <c r="I6" s="487"/>
      <c r="J6" s="472"/>
      <c r="K6" s="472"/>
      <c r="L6" s="472"/>
      <c r="M6" s="472"/>
      <c r="N6" s="472"/>
      <c r="O6" s="472"/>
      <c r="P6" s="517"/>
      <c r="Q6" s="472"/>
      <c r="R6" s="472"/>
      <c r="S6" s="499"/>
      <c r="T6" s="472"/>
      <c r="U6" s="472"/>
      <c r="V6" s="517"/>
      <c r="W6" s="472"/>
      <c r="X6" s="524"/>
      <c r="Y6" s="524"/>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5"/>
      <c r="DW6" s="495"/>
      <c r="DX6" s="495"/>
      <c r="DY6" s="495"/>
      <c r="DZ6" s="495"/>
      <c r="EA6" s="495"/>
      <c r="EB6" s="495"/>
      <c r="EC6" s="495"/>
      <c r="ED6" s="495"/>
      <c r="EE6" s="495"/>
      <c r="EF6" s="495"/>
      <c r="EG6" s="495"/>
      <c r="EH6" s="495"/>
      <c r="EI6" s="495"/>
      <c r="EJ6" s="495"/>
      <c r="EK6" s="495"/>
      <c r="EL6" s="495"/>
      <c r="EM6" s="495"/>
      <c r="EN6" s="495"/>
      <c r="EO6" s="495"/>
      <c r="EP6" s="495"/>
      <c r="EQ6" s="495"/>
      <c r="ER6" s="495"/>
      <c r="ES6" s="495"/>
      <c r="ET6" s="495"/>
      <c r="EU6" s="495"/>
      <c r="EV6" s="495"/>
      <c r="EW6" s="495"/>
      <c r="EX6" s="495"/>
      <c r="EY6" s="495"/>
      <c r="EZ6" s="495"/>
      <c r="FA6" s="495"/>
      <c r="FB6" s="495"/>
      <c r="FC6" s="495"/>
      <c r="FD6" s="495"/>
      <c r="FE6" s="495"/>
      <c r="FF6" s="495"/>
      <c r="FG6" s="495"/>
      <c r="FH6" s="495"/>
      <c r="FI6" s="495"/>
      <c r="FJ6" s="495"/>
      <c r="FK6" s="495"/>
      <c r="FL6" s="495"/>
      <c r="FM6" s="495"/>
      <c r="FN6" s="495"/>
      <c r="FO6" s="495"/>
      <c r="FP6" s="495"/>
      <c r="FQ6" s="495"/>
      <c r="FR6" s="495"/>
      <c r="FS6" s="495"/>
      <c r="FT6" s="495"/>
      <c r="FU6" s="495"/>
      <c r="FV6" s="495"/>
      <c r="FW6" s="495"/>
      <c r="FX6" s="495"/>
      <c r="FY6" s="495"/>
      <c r="FZ6" s="495"/>
      <c r="GA6" s="495"/>
      <c r="GB6" s="495"/>
      <c r="GC6" s="495"/>
      <c r="GD6" s="495"/>
      <c r="GE6" s="495"/>
      <c r="GF6" s="495"/>
      <c r="GG6" s="495"/>
      <c r="GH6" s="495"/>
      <c r="GI6" s="495"/>
      <c r="GJ6" s="495"/>
      <c r="GK6" s="495"/>
      <c r="GL6" s="495"/>
      <c r="GM6" s="495"/>
      <c r="GN6" s="495"/>
      <c r="GO6" s="495"/>
      <c r="GP6" s="495"/>
      <c r="GQ6" s="495"/>
      <c r="GR6" s="495"/>
      <c r="GS6" s="495"/>
      <c r="GT6" s="495"/>
      <c r="GU6" s="495"/>
      <c r="GV6" s="495"/>
      <c r="GW6" s="495"/>
      <c r="GX6" s="495"/>
      <c r="GY6" s="495"/>
      <c r="GZ6" s="495"/>
      <c r="HA6" s="495"/>
      <c r="HB6" s="495"/>
      <c r="HC6" s="495"/>
      <c r="HD6" s="495"/>
      <c r="HE6" s="495"/>
      <c r="HF6" s="495"/>
      <c r="HG6" s="495"/>
      <c r="HH6" s="495"/>
      <c r="HI6" s="495"/>
      <c r="HJ6" s="495"/>
      <c r="HK6" s="495"/>
      <c r="HL6" s="495"/>
      <c r="HM6" s="495"/>
      <c r="HN6" s="495"/>
      <c r="HO6" s="495"/>
      <c r="HP6" s="495"/>
      <c r="HQ6" s="495"/>
      <c r="HR6" s="495"/>
      <c r="HS6" s="495"/>
      <c r="HT6" s="495"/>
      <c r="HU6" s="495"/>
      <c r="HV6" s="495"/>
      <c r="HW6" s="495"/>
      <c r="HX6" s="495"/>
      <c r="HY6" s="495"/>
      <c r="HZ6" s="495"/>
      <c r="IA6" s="495"/>
      <c r="IB6" s="495"/>
      <c r="IC6" s="495"/>
      <c r="ID6" s="495"/>
      <c r="IE6" s="495"/>
      <c r="IF6" s="495"/>
      <c r="IG6" s="495"/>
      <c r="IH6" s="495"/>
    </row>
    <row r="7" s="251" customFormat="1" ht="27" customHeight="1" spans="1:23">
      <c r="A7" s="257"/>
      <c r="B7" s="226">
        <v>405</v>
      </c>
      <c r="C7" s="229" t="s">
        <v>118</v>
      </c>
      <c r="D7" s="360">
        <f>SUM(D8+D12+D16+D20+D24+D31)</f>
        <v>5203135</v>
      </c>
      <c r="E7" s="360">
        <f t="shared" ref="E7:W7" si="0">SUM(E8+E12+E16+E20+E24+E31)</f>
        <v>298900</v>
      </c>
      <c r="F7" s="360">
        <f t="shared" si="0"/>
        <v>73800</v>
      </c>
      <c r="G7" s="360">
        <f t="shared" si="0"/>
        <v>49200</v>
      </c>
      <c r="H7" s="360">
        <f t="shared" si="0"/>
        <v>81200</v>
      </c>
      <c r="I7" s="360">
        <f t="shared" si="0"/>
        <v>123000</v>
      </c>
      <c r="J7" s="360">
        <f t="shared" si="0"/>
        <v>0</v>
      </c>
      <c r="K7" s="360">
        <f t="shared" si="0"/>
        <v>492000</v>
      </c>
      <c r="L7" s="360">
        <f t="shared" si="0"/>
        <v>123000</v>
      </c>
      <c r="M7" s="360">
        <f t="shared" si="0"/>
        <v>0</v>
      </c>
      <c r="N7" s="360">
        <f t="shared" si="0"/>
        <v>246000</v>
      </c>
      <c r="O7" s="360">
        <f t="shared" si="0"/>
        <v>0</v>
      </c>
      <c r="P7" s="360">
        <f t="shared" si="0"/>
        <v>0</v>
      </c>
      <c r="Q7" s="360">
        <f t="shared" si="0"/>
        <v>492000</v>
      </c>
      <c r="R7" s="360">
        <f t="shared" si="0"/>
        <v>80775</v>
      </c>
      <c r="S7" s="360">
        <f t="shared" si="0"/>
        <v>0</v>
      </c>
      <c r="T7" s="360">
        <f t="shared" si="0"/>
        <v>360000</v>
      </c>
      <c r="U7" s="360">
        <f t="shared" si="0"/>
        <v>1665960</v>
      </c>
      <c r="V7" s="360">
        <f t="shared" si="0"/>
        <v>0</v>
      </c>
      <c r="W7" s="360">
        <f t="shared" si="0"/>
        <v>1117300</v>
      </c>
    </row>
    <row r="8" s="237" customFormat="1" ht="27" customHeight="1" spans="1:242">
      <c r="A8" s="257"/>
      <c r="B8" s="226" t="s">
        <v>119</v>
      </c>
      <c r="C8" s="229" t="s">
        <v>120</v>
      </c>
      <c r="D8" s="364">
        <f t="shared" ref="D8:D11" si="1">SUM(E8:W8)</f>
        <v>684327</v>
      </c>
      <c r="E8" s="364">
        <v>48100</v>
      </c>
      <c r="F8" s="364">
        <v>11100</v>
      </c>
      <c r="G8" s="364">
        <v>7400</v>
      </c>
      <c r="H8" s="364">
        <v>18500</v>
      </c>
      <c r="I8" s="364">
        <v>18500</v>
      </c>
      <c r="J8" s="364"/>
      <c r="K8" s="364">
        <v>74000</v>
      </c>
      <c r="L8" s="364">
        <v>18500</v>
      </c>
      <c r="M8" s="364"/>
      <c r="N8" s="364">
        <v>37000</v>
      </c>
      <c r="O8" s="364"/>
      <c r="P8" s="364"/>
      <c r="Q8" s="364">
        <v>74000</v>
      </c>
      <c r="R8" s="364">
        <v>13367</v>
      </c>
      <c r="S8" s="364"/>
      <c r="T8" s="364"/>
      <c r="U8" s="364">
        <v>300960</v>
      </c>
      <c r="V8" s="297"/>
      <c r="W8" s="407">
        <v>62900</v>
      </c>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8"/>
      <c r="DV8" s="508"/>
      <c r="DW8" s="508"/>
      <c r="DX8" s="508"/>
      <c r="DY8" s="508"/>
      <c r="DZ8" s="508"/>
      <c r="EA8" s="508"/>
      <c r="EB8" s="508"/>
      <c r="EC8" s="508"/>
      <c r="ED8" s="508"/>
      <c r="EE8" s="508"/>
      <c r="EF8" s="508"/>
      <c r="EG8" s="508"/>
      <c r="EH8" s="508"/>
      <c r="EI8" s="508"/>
      <c r="EJ8" s="508"/>
      <c r="EK8" s="508"/>
      <c r="EL8" s="508"/>
      <c r="EM8" s="508"/>
      <c r="EN8" s="508"/>
      <c r="EO8" s="508"/>
      <c r="EP8" s="508"/>
      <c r="EQ8" s="508"/>
      <c r="ER8" s="508"/>
      <c r="ES8" s="508"/>
      <c r="ET8" s="508"/>
      <c r="EU8" s="508"/>
      <c r="EV8" s="508"/>
      <c r="EW8" s="508"/>
      <c r="EX8" s="508"/>
      <c r="EY8" s="508"/>
      <c r="EZ8" s="508"/>
      <c r="FA8" s="508"/>
      <c r="FB8" s="508"/>
      <c r="FC8" s="508"/>
      <c r="FD8" s="508"/>
      <c r="FE8" s="508"/>
      <c r="FF8" s="508"/>
      <c r="FG8" s="508"/>
      <c r="FH8" s="508"/>
      <c r="FI8" s="508"/>
      <c r="FJ8" s="508"/>
      <c r="FK8" s="508"/>
      <c r="FL8" s="508"/>
      <c r="FM8" s="508"/>
      <c r="FN8" s="508"/>
      <c r="FO8" s="508"/>
      <c r="FP8" s="508"/>
      <c r="FQ8" s="508"/>
      <c r="FR8" s="508"/>
      <c r="FS8" s="508"/>
      <c r="FT8" s="508"/>
      <c r="FU8" s="508"/>
      <c r="FV8" s="508"/>
      <c r="FW8" s="508"/>
      <c r="FX8" s="508"/>
      <c r="FY8" s="508"/>
      <c r="FZ8" s="508"/>
      <c r="GA8" s="508"/>
      <c r="GB8" s="508"/>
      <c r="GC8" s="508"/>
      <c r="GD8" s="508"/>
      <c r="GE8" s="508"/>
      <c r="GF8" s="508"/>
      <c r="GG8" s="508"/>
      <c r="GH8" s="508"/>
      <c r="GI8" s="508"/>
      <c r="GJ8" s="508"/>
      <c r="GK8" s="508"/>
      <c r="GL8" s="508"/>
      <c r="GM8" s="508"/>
      <c r="GN8" s="508"/>
      <c r="GO8" s="508"/>
      <c r="GP8" s="508"/>
      <c r="GQ8" s="508"/>
      <c r="GR8" s="508"/>
      <c r="GS8" s="508"/>
      <c r="GT8" s="508"/>
      <c r="GU8" s="508"/>
      <c r="GV8" s="508"/>
      <c r="GW8" s="508"/>
      <c r="GX8" s="508"/>
      <c r="GY8" s="508"/>
      <c r="GZ8" s="508"/>
      <c r="HA8" s="508"/>
      <c r="HB8" s="508"/>
      <c r="HC8" s="508"/>
      <c r="HD8" s="508"/>
      <c r="HE8" s="508"/>
      <c r="HF8" s="508"/>
      <c r="HG8" s="508"/>
      <c r="HH8" s="508"/>
      <c r="HI8" s="508"/>
      <c r="HJ8" s="508"/>
      <c r="HK8" s="508"/>
      <c r="HL8" s="508"/>
      <c r="HM8" s="508"/>
      <c r="HN8" s="508"/>
      <c r="HO8" s="508"/>
      <c r="HP8" s="508"/>
      <c r="HQ8" s="508"/>
      <c r="HR8" s="508"/>
      <c r="HS8" s="508"/>
      <c r="HT8" s="508"/>
      <c r="HU8" s="508"/>
      <c r="HV8" s="508"/>
      <c r="HW8" s="508"/>
      <c r="HX8" s="508"/>
      <c r="HY8" s="508"/>
      <c r="HZ8" s="508"/>
      <c r="IA8" s="508"/>
      <c r="IB8" s="508"/>
      <c r="IC8" s="508"/>
      <c r="ID8" s="508"/>
      <c r="IE8" s="508"/>
      <c r="IF8" s="508"/>
      <c r="IG8" s="508"/>
      <c r="IH8" s="508"/>
    </row>
    <row r="9" ht="27" customHeight="1" spans="1:242">
      <c r="A9" s="265">
        <v>214</v>
      </c>
      <c r="B9" s="231" t="s">
        <v>119</v>
      </c>
      <c r="C9" s="266" t="s">
        <v>137</v>
      </c>
      <c r="D9" s="366">
        <f t="shared" si="1"/>
        <v>684327</v>
      </c>
      <c r="E9" s="366">
        <v>48100</v>
      </c>
      <c r="F9" s="366">
        <v>11100</v>
      </c>
      <c r="G9" s="366">
        <v>7400</v>
      </c>
      <c r="H9" s="366">
        <v>18500</v>
      </c>
      <c r="I9" s="366">
        <v>18500</v>
      </c>
      <c r="J9" s="366"/>
      <c r="K9" s="366">
        <v>74000</v>
      </c>
      <c r="L9" s="366">
        <v>18500</v>
      </c>
      <c r="M9" s="366"/>
      <c r="N9" s="366">
        <v>37000</v>
      </c>
      <c r="O9" s="366"/>
      <c r="P9" s="366"/>
      <c r="Q9" s="366">
        <v>74000</v>
      </c>
      <c r="R9" s="366">
        <v>13367</v>
      </c>
      <c r="S9" s="366"/>
      <c r="T9" s="366"/>
      <c r="U9" s="366">
        <v>300960</v>
      </c>
      <c r="V9" s="411"/>
      <c r="W9" s="408">
        <v>62900</v>
      </c>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CW9" s="495"/>
      <c r="CX9" s="495"/>
      <c r="CY9" s="495"/>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495"/>
      <c r="GD9" s="495"/>
      <c r="GE9" s="495"/>
      <c r="GF9" s="495"/>
      <c r="GG9" s="495"/>
      <c r="GH9" s="495"/>
      <c r="GI9" s="495"/>
      <c r="GJ9" s="495"/>
      <c r="GK9" s="495"/>
      <c r="GL9" s="495"/>
      <c r="GM9" s="495"/>
      <c r="GN9" s="495"/>
      <c r="GO9" s="495"/>
      <c r="GP9" s="495"/>
      <c r="GQ9" s="495"/>
      <c r="GR9" s="495"/>
      <c r="GS9" s="495"/>
      <c r="GT9" s="495"/>
      <c r="GU9" s="495"/>
      <c r="GV9" s="495"/>
      <c r="GW9" s="495"/>
      <c r="GX9" s="495"/>
      <c r="GY9" s="495"/>
      <c r="GZ9" s="495"/>
      <c r="HA9" s="495"/>
      <c r="HB9" s="495"/>
      <c r="HC9" s="495"/>
      <c r="HD9" s="495"/>
      <c r="HE9" s="495"/>
      <c r="HF9" s="495"/>
      <c r="HG9" s="495"/>
      <c r="HH9" s="495"/>
      <c r="HI9" s="495"/>
      <c r="HJ9" s="495"/>
      <c r="HK9" s="495"/>
      <c r="HL9" s="495"/>
      <c r="HM9" s="495"/>
      <c r="HN9" s="495"/>
      <c r="HO9" s="495"/>
      <c r="HP9" s="495"/>
      <c r="HQ9" s="495"/>
      <c r="HR9" s="495"/>
      <c r="HS9" s="495"/>
      <c r="HT9" s="495"/>
      <c r="HU9" s="495"/>
      <c r="HV9" s="495"/>
      <c r="HW9" s="495"/>
      <c r="HX9" s="495"/>
      <c r="HY9" s="495"/>
      <c r="HZ9" s="495"/>
      <c r="IA9" s="495"/>
      <c r="IB9" s="495"/>
      <c r="IC9" s="495"/>
      <c r="ID9" s="495"/>
      <c r="IE9" s="495"/>
      <c r="IF9" s="495"/>
      <c r="IG9" s="495"/>
      <c r="IH9" s="495"/>
    </row>
    <row r="10" ht="27" customHeight="1" spans="1:242">
      <c r="A10" s="268" t="s">
        <v>138</v>
      </c>
      <c r="B10" s="231" t="s">
        <v>119</v>
      </c>
      <c r="C10" s="266" t="s">
        <v>139</v>
      </c>
      <c r="D10" s="366">
        <f t="shared" si="1"/>
        <v>684327</v>
      </c>
      <c r="E10" s="366">
        <v>48100</v>
      </c>
      <c r="F10" s="366">
        <v>11100</v>
      </c>
      <c r="G10" s="366">
        <v>7400</v>
      </c>
      <c r="H10" s="366">
        <v>18500</v>
      </c>
      <c r="I10" s="366">
        <v>18500</v>
      </c>
      <c r="J10" s="366"/>
      <c r="K10" s="366">
        <v>74000</v>
      </c>
      <c r="L10" s="366">
        <v>18500</v>
      </c>
      <c r="M10" s="366"/>
      <c r="N10" s="366">
        <v>37000</v>
      </c>
      <c r="O10" s="366"/>
      <c r="P10" s="366"/>
      <c r="Q10" s="366">
        <v>74000</v>
      </c>
      <c r="R10" s="366">
        <v>13367</v>
      </c>
      <c r="S10" s="366"/>
      <c r="T10" s="366"/>
      <c r="U10" s="366">
        <v>300960</v>
      </c>
      <c r="V10" s="411"/>
      <c r="W10" s="408">
        <v>62900</v>
      </c>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495"/>
      <c r="DV10" s="495"/>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5"/>
      <c r="GD10" s="495"/>
      <c r="GE10" s="495"/>
      <c r="GF10" s="495"/>
      <c r="GG10" s="495"/>
      <c r="GH10" s="495"/>
      <c r="GI10" s="495"/>
      <c r="GJ10" s="495"/>
      <c r="GK10" s="495"/>
      <c r="GL10" s="495"/>
      <c r="GM10" s="495"/>
      <c r="GN10" s="495"/>
      <c r="GO10" s="495"/>
      <c r="GP10" s="495"/>
      <c r="GQ10" s="495"/>
      <c r="GR10" s="495"/>
      <c r="GS10" s="495"/>
      <c r="GT10" s="495"/>
      <c r="GU10" s="495"/>
      <c r="GV10" s="495"/>
      <c r="GW10" s="495"/>
      <c r="GX10" s="495"/>
      <c r="GY10" s="495"/>
      <c r="GZ10" s="495"/>
      <c r="HA10" s="495"/>
      <c r="HB10" s="495"/>
      <c r="HC10" s="495"/>
      <c r="HD10" s="495"/>
      <c r="HE10" s="495"/>
      <c r="HF10" s="495"/>
      <c r="HG10" s="495"/>
      <c r="HH10" s="495"/>
      <c r="HI10" s="495"/>
      <c r="HJ10" s="495"/>
      <c r="HK10" s="495"/>
      <c r="HL10" s="495"/>
      <c r="HM10" s="495"/>
      <c r="HN10" s="495"/>
      <c r="HO10" s="495"/>
      <c r="HP10" s="495"/>
      <c r="HQ10" s="495"/>
      <c r="HR10" s="495"/>
      <c r="HS10" s="495"/>
      <c r="HT10" s="495"/>
      <c r="HU10" s="495"/>
      <c r="HV10" s="495"/>
      <c r="HW10" s="495"/>
      <c r="HX10" s="495"/>
      <c r="HY10" s="495"/>
      <c r="HZ10" s="495"/>
      <c r="IA10" s="495"/>
      <c r="IB10" s="495"/>
      <c r="IC10" s="495"/>
      <c r="ID10" s="495"/>
      <c r="IE10" s="495"/>
      <c r="IF10" s="495"/>
      <c r="IG10" s="495"/>
      <c r="IH10" s="495"/>
    </row>
    <row r="11" ht="27" customHeight="1" spans="1:242">
      <c r="A11" s="265" t="s">
        <v>140</v>
      </c>
      <c r="B11" s="231" t="s">
        <v>119</v>
      </c>
      <c r="C11" s="266" t="s">
        <v>141</v>
      </c>
      <c r="D11" s="366">
        <f t="shared" si="1"/>
        <v>684327</v>
      </c>
      <c r="E11" s="366">
        <v>48100</v>
      </c>
      <c r="F11" s="366">
        <v>11100</v>
      </c>
      <c r="G11" s="366">
        <v>7400</v>
      </c>
      <c r="H11" s="366">
        <v>18500</v>
      </c>
      <c r="I11" s="366">
        <v>18500</v>
      </c>
      <c r="J11" s="366"/>
      <c r="K11" s="366">
        <v>74000</v>
      </c>
      <c r="L11" s="366">
        <v>18500</v>
      </c>
      <c r="M11" s="366"/>
      <c r="N11" s="366">
        <v>37000</v>
      </c>
      <c r="O11" s="366"/>
      <c r="P11" s="366"/>
      <c r="Q11" s="366">
        <v>74000</v>
      </c>
      <c r="R11" s="366">
        <v>13367</v>
      </c>
      <c r="S11" s="366"/>
      <c r="T11" s="366"/>
      <c r="U11" s="366">
        <v>300960</v>
      </c>
      <c r="V11" s="411"/>
      <c r="W11" s="408">
        <v>62900</v>
      </c>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row>
    <row r="12" s="237" customFormat="1" ht="27" customHeight="1" spans="1:242">
      <c r="A12" s="270"/>
      <c r="B12" s="271" t="s">
        <v>149</v>
      </c>
      <c r="C12" s="271" t="s">
        <v>106</v>
      </c>
      <c r="D12" s="364">
        <v>1162111</v>
      </c>
      <c r="E12" s="364">
        <v>84000</v>
      </c>
      <c r="F12" s="364">
        <v>21000</v>
      </c>
      <c r="G12" s="364">
        <v>14000</v>
      </c>
      <c r="H12" s="364">
        <v>21000</v>
      </c>
      <c r="I12" s="364">
        <v>35000</v>
      </c>
      <c r="J12" s="364" t="s">
        <v>281</v>
      </c>
      <c r="K12" s="364">
        <v>140000</v>
      </c>
      <c r="L12" s="364">
        <v>35000</v>
      </c>
      <c r="M12" s="364" t="s">
        <v>281</v>
      </c>
      <c r="N12" s="364">
        <v>70000</v>
      </c>
      <c r="O12" s="364" t="s">
        <v>281</v>
      </c>
      <c r="P12" s="364" t="s">
        <v>281</v>
      </c>
      <c r="Q12" s="364">
        <v>140000</v>
      </c>
      <c r="R12" s="364">
        <v>38311</v>
      </c>
      <c r="S12" s="364" t="s">
        <v>281</v>
      </c>
      <c r="T12" s="364" t="s">
        <v>281</v>
      </c>
      <c r="U12" s="364">
        <v>451800</v>
      </c>
      <c r="V12" s="364" t="s">
        <v>281</v>
      </c>
      <c r="W12" s="364">
        <v>112000</v>
      </c>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508"/>
      <c r="CI12" s="508"/>
      <c r="CJ12" s="508"/>
      <c r="CK12" s="508"/>
      <c r="CL12" s="508"/>
      <c r="CM12" s="508"/>
      <c r="CN12" s="508"/>
      <c r="CO12" s="508"/>
      <c r="CP12" s="508"/>
      <c r="CQ12" s="508"/>
      <c r="CR12" s="508"/>
      <c r="CS12" s="508"/>
      <c r="CT12" s="508"/>
      <c r="CU12" s="508"/>
      <c r="CV12" s="508"/>
      <c r="CW12" s="508"/>
      <c r="CX12" s="508"/>
      <c r="CY12" s="508"/>
      <c r="CZ12" s="508"/>
      <c r="DA12" s="508"/>
      <c r="DB12" s="508"/>
      <c r="DC12" s="508"/>
      <c r="DD12" s="508"/>
      <c r="DE12" s="508"/>
      <c r="DF12" s="508"/>
      <c r="DG12" s="508"/>
      <c r="DH12" s="508"/>
      <c r="DI12" s="508"/>
      <c r="DJ12" s="508"/>
      <c r="DK12" s="508"/>
      <c r="DL12" s="508"/>
      <c r="DM12" s="508"/>
      <c r="DN12" s="508"/>
      <c r="DO12" s="508"/>
      <c r="DP12" s="508"/>
      <c r="DQ12" s="508"/>
      <c r="DR12" s="508"/>
      <c r="DS12" s="508"/>
      <c r="DT12" s="508"/>
      <c r="DU12" s="508"/>
      <c r="DV12" s="508"/>
      <c r="DW12" s="508"/>
      <c r="DX12" s="508"/>
      <c r="DY12" s="508"/>
      <c r="DZ12" s="508"/>
      <c r="EA12" s="508"/>
      <c r="EB12" s="508"/>
      <c r="EC12" s="508"/>
      <c r="ED12" s="508"/>
      <c r="EE12" s="508"/>
      <c r="EF12" s="508"/>
      <c r="EG12" s="508"/>
      <c r="EH12" s="508"/>
      <c r="EI12" s="508"/>
      <c r="EJ12" s="508"/>
      <c r="EK12" s="508"/>
      <c r="EL12" s="508"/>
      <c r="EM12" s="508"/>
      <c r="EN12" s="508"/>
      <c r="EO12" s="508"/>
      <c r="EP12" s="508"/>
      <c r="EQ12" s="508"/>
      <c r="ER12" s="508"/>
      <c r="ES12" s="508"/>
      <c r="ET12" s="508"/>
      <c r="EU12" s="508"/>
      <c r="EV12" s="508"/>
      <c r="EW12" s="508"/>
      <c r="EX12" s="508"/>
      <c r="EY12" s="508"/>
      <c r="EZ12" s="508"/>
      <c r="FA12" s="508"/>
      <c r="FB12" s="508"/>
      <c r="FC12" s="508"/>
      <c r="FD12" s="508"/>
      <c r="FE12" s="508"/>
      <c r="FF12" s="508"/>
      <c r="FG12" s="508"/>
      <c r="FH12" s="508"/>
      <c r="FI12" s="508"/>
      <c r="FJ12" s="508"/>
      <c r="FK12" s="508"/>
      <c r="FL12" s="508"/>
      <c r="FM12" s="508"/>
      <c r="FN12" s="508"/>
      <c r="FO12" s="508"/>
      <c r="FP12" s="508"/>
      <c r="FQ12" s="508"/>
      <c r="FR12" s="508"/>
      <c r="FS12" s="508"/>
      <c r="FT12" s="508"/>
      <c r="FU12" s="508"/>
      <c r="FV12" s="508"/>
      <c r="FW12" s="508"/>
      <c r="FX12" s="508"/>
      <c r="FY12" s="508"/>
      <c r="FZ12" s="508"/>
      <c r="GA12" s="508"/>
      <c r="GB12" s="508"/>
      <c r="GC12" s="508"/>
      <c r="GD12" s="508"/>
      <c r="GE12" s="508"/>
      <c r="GF12" s="508"/>
      <c r="GG12" s="508"/>
      <c r="GH12" s="508"/>
      <c r="GI12" s="508"/>
      <c r="GJ12" s="508"/>
      <c r="GK12" s="508"/>
      <c r="GL12" s="508"/>
      <c r="GM12" s="508"/>
      <c r="GN12" s="508"/>
      <c r="GO12" s="508"/>
      <c r="GP12" s="508"/>
      <c r="GQ12" s="508"/>
      <c r="GR12" s="508"/>
      <c r="GS12" s="508"/>
      <c r="GT12" s="508"/>
      <c r="GU12" s="508"/>
      <c r="GV12" s="508"/>
      <c r="GW12" s="508"/>
      <c r="GX12" s="508"/>
      <c r="GY12" s="508"/>
      <c r="GZ12" s="508"/>
      <c r="HA12" s="508"/>
      <c r="HB12" s="508"/>
      <c r="HC12" s="508"/>
      <c r="HD12" s="508"/>
      <c r="HE12" s="508"/>
      <c r="HF12" s="508"/>
      <c r="HG12" s="508"/>
      <c r="HH12" s="508"/>
      <c r="HI12" s="508"/>
      <c r="HJ12" s="508"/>
      <c r="HK12" s="508"/>
      <c r="HL12" s="508"/>
      <c r="HM12" s="508"/>
      <c r="HN12" s="508"/>
      <c r="HO12" s="508"/>
      <c r="HP12" s="508"/>
      <c r="HQ12" s="508"/>
      <c r="HR12" s="508"/>
      <c r="HS12" s="508"/>
      <c r="HT12" s="508"/>
      <c r="HU12" s="508"/>
      <c r="HV12" s="508"/>
      <c r="HW12" s="508"/>
      <c r="HX12" s="508"/>
      <c r="HY12" s="508"/>
      <c r="HZ12" s="508"/>
      <c r="IA12" s="508"/>
      <c r="IB12" s="508"/>
      <c r="IC12" s="508"/>
      <c r="ID12" s="508"/>
      <c r="IE12" s="508"/>
      <c r="IF12" s="508"/>
      <c r="IG12" s="508"/>
      <c r="IH12" s="508"/>
    </row>
    <row r="13" ht="27" customHeight="1" spans="1:242">
      <c r="A13" s="231" t="s">
        <v>150</v>
      </c>
      <c r="B13" s="274" t="s">
        <v>149</v>
      </c>
      <c r="C13" s="261" t="s">
        <v>151</v>
      </c>
      <c r="D13" s="366">
        <v>1162111</v>
      </c>
      <c r="E13" s="366">
        <v>84000</v>
      </c>
      <c r="F13" s="366">
        <v>21000</v>
      </c>
      <c r="G13" s="366">
        <v>14000</v>
      </c>
      <c r="H13" s="366">
        <v>21000</v>
      </c>
      <c r="I13" s="366">
        <v>35000</v>
      </c>
      <c r="J13" s="366" t="s">
        <v>281</v>
      </c>
      <c r="K13" s="366">
        <v>140000</v>
      </c>
      <c r="L13" s="366">
        <v>35000</v>
      </c>
      <c r="M13" s="366" t="s">
        <v>281</v>
      </c>
      <c r="N13" s="366">
        <v>70000</v>
      </c>
      <c r="O13" s="366" t="s">
        <v>281</v>
      </c>
      <c r="P13" s="366" t="s">
        <v>281</v>
      </c>
      <c r="Q13" s="366">
        <v>140000</v>
      </c>
      <c r="R13" s="366">
        <v>38311</v>
      </c>
      <c r="S13" s="366" t="s">
        <v>281</v>
      </c>
      <c r="T13" s="366" t="s">
        <v>281</v>
      </c>
      <c r="U13" s="366">
        <v>451800</v>
      </c>
      <c r="V13" s="366" t="s">
        <v>281</v>
      </c>
      <c r="W13" s="366">
        <v>112000</v>
      </c>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5"/>
      <c r="CJ13" s="495"/>
      <c r="CK13" s="495"/>
      <c r="CL13" s="495"/>
      <c r="CM13" s="495"/>
      <c r="CN13" s="495"/>
      <c r="CO13" s="495"/>
      <c r="CP13" s="495"/>
      <c r="CQ13" s="495"/>
      <c r="CR13" s="495"/>
      <c r="CS13" s="495"/>
      <c r="CT13" s="495"/>
      <c r="CU13" s="495"/>
      <c r="CV13" s="495"/>
      <c r="CW13" s="495"/>
      <c r="CX13" s="495"/>
      <c r="CY13" s="495"/>
      <c r="CZ13" s="495"/>
      <c r="DA13" s="495"/>
      <c r="DB13" s="495"/>
      <c r="DC13" s="495"/>
      <c r="DD13" s="495"/>
      <c r="DE13" s="495"/>
      <c r="DF13" s="495"/>
      <c r="DG13" s="495"/>
      <c r="DH13" s="495"/>
      <c r="DI13" s="495"/>
      <c r="DJ13" s="495"/>
      <c r="DK13" s="495"/>
      <c r="DL13" s="495"/>
      <c r="DM13" s="495"/>
      <c r="DN13" s="495"/>
      <c r="DO13" s="495"/>
      <c r="DP13" s="495"/>
      <c r="DQ13" s="495"/>
      <c r="DR13" s="495"/>
      <c r="DS13" s="495"/>
      <c r="DT13" s="495"/>
      <c r="DU13" s="495"/>
      <c r="DV13" s="495"/>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5"/>
      <c r="GD13" s="495"/>
      <c r="GE13" s="495"/>
      <c r="GF13" s="495"/>
      <c r="GG13" s="495"/>
      <c r="GH13" s="495"/>
      <c r="GI13" s="495"/>
      <c r="GJ13" s="495"/>
      <c r="GK13" s="495"/>
      <c r="GL13" s="495"/>
      <c r="GM13" s="495"/>
      <c r="GN13" s="495"/>
      <c r="GO13" s="495"/>
      <c r="GP13" s="495"/>
      <c r="GQ13" s="495"/>
      <c r="GR13" s="495"/>
      <c r="GS13" s="495"/>
      <c r="GT13" s="495"/>
      <c r="GU13" s="495"/>
      <c r="GV13" s="495"/>
      <c r="GW13" s="495"/>
      <c r="GX13" s="495"/>
      <c r="GY13" s="495"/>
      <c r="GZ13" s="495"/>
      <c r="HA13" s="495"/>
      <c r="HB13" s="495"/>
      <c r="HC13" s="495"/>
      <c r="HD13" s="495"/>
      <c r="HE13" s="495"/>
      <c r="HF13" s="495"/>
      <c r="HG13" s="495"/>
      <c r="HH13" s="495"/>
      <c r="HI13" s="495"/>
      <c r="HJ13" s="495"/>
      <c r="HK13" s="495"/>
      <c r="HL13" s="495"/>
      <c r="HM13" s="495"/>
      <c r="HN13" s="495"/>
      <c r="HO13" s="495"/>
      <c r="HP13" s="495"/>
      <c r="HQ13" s="495"/>
      <c r="HR13" s="495"/>
      <c r="HS13" s="495"/>
      <c r="HT13" s="495"/>
      <c r="HU13" s="495"/>
      <c r="HV13" s="495"/>
      <c r="HW13" s="495"/>
      <c r="HX13" s="495"/>
      <c r="HY13" s="495"/>
      <c r="HZ13" s="495"/>
      <c r="IA13" s="495"/>
      <c r="IB13" s="495"/>
      <c r="IC13" s="495"/>
      <c r="ID13" s="495"/>
      <c r="IE13" s="495"/>
      <c r="IF13" s="495"/>
      <c r="IG13" s="495"/>
      <c r="IH13" s="495"/>
    </row>
    <row r="14" ht="27" customHeight="1" spans="1:23">
      <c r="A14" s="231" t="s">
        <v>152</v>
      </c>
      <c r="B14" s="274" t="s">
        <v>149</v>
      </c>
      <c r="C14" s="261" t="s">
        <v>153</v>
      </c>
      <c r="D14" s="366">
        <v>1162111</v>
      </c>
      <c r="E14" s="366">
        <v>84000</v>
      </c>
      <c r="F14" s="366">
        <v>21000</v>
      </c>
      <c r="G14" s="366">
        <v>14000</v>
      </c>
      <c r="H14" s="366">
        <v>21000</v>
      </c>
      <c r="I14" s="366">
        <v>35000</v>
      </c>
      <c r="J14" s="366" t="s">
        <v>281</v>
      </c>
      <c r="K14" s="366">
        <v>140000</v>
      </c>
      <c r="L14" s="366">
        <v>35000</v>
      </c>
      <c r="M14" s="366" t="s">
        <v>281</v>
      </c>
      <c r="N14" s="366">
        <v>70000</v>
      </c>
      <c r="O14" s="366" t="s">
        <v>281</v>
      </c>
      <c r="P14" s="366" t="s">
        <v>281</v>
      </c>
      <c r="Q14" s="366">
        <v>140000</v>
      </c>
      <c r="R14" s="366">
        <v>38311</v>
      </c>
      <c r="S14" s="366" t="s">
        <v>281</v>
      </c>
      <c r="T14" s="366" t="s">
        <v>281</v>
      </c>
      <c r="U14" s="366">
        <v>451800</v>
      </c>
      <c r="V14" s="366" t="s">
        <v>281</v>
      </c>
      <c r="W14" s="366">
        <v>112000</v>
      </c>
    </row>
    <row r="15" ht="27" customHeight="1" spans="1:23">
      <c r="A15" s="231" t="s">
        <v>154</v>
      </c>
      <c r="B15" s="274" t="s">
        <v>149</v>
      </c>
      <c r="C15" s="261" t="s">
        <v>155</v>
      </c>
      <c r="D15" s="366">
        <v>1162111</v>
      </c>
      <c r="E15" s="366">
        <v>84000</v>
      </c>
      <c r="F15" s="366">
        <v>21000</v>
      </c>
      <c r="G15" s="366">
        <v>14000</v>
      </c>
      <c r="H15" s="366">
        <v>21000</v>
      </c>
      <c r="I15" s="366">
        <v>35000</v>
      </c>
      <c r="J15" s="366" t="s">
        <v>281</v>
      </c>
      <c r="K15" s="366">
        <v>140000</v>
      </c>
      <c r="L15" s="366">
        <v>35000</v>
      </c>
      <c r="M15" s="366" t="s">
        <v>281</v>
      </c>
      <c r="N15" s="366">
        <v>70000</v>
      </c>
      <c r="O15" s="366" t="s">
        <v>281</v>
      </c>
      <c r="P15" s="366" t="s">
        <v>281</v>
      </c>
      <c r="Q15" s="366">
        <v>140000</v>
      </c>
      <c r="R15" s="366">
        <v>38311</v>
      </c>
      <c r="S15" s="366" t="s">
        <v>281</v>
      </c>
      <c r="T15" s="366" t="s">
        <v>281</v>
      </c>
      <c r="U15" s="366">
        <v>451800</v>
      </c>
      <c r="V15" s="366" t="s">
        <v>281</v>
      </c>
      <c r="W15" s="366">
        <v>112000</v>
      </c>
    </row>
    <row r="16" s="251" customFormat="1" ht="27" customHeight="1" spans="1:242">
      <c r="A16" s="270"/>
      <c r="B16" s="226" t="s">
        <v>166</v>
      </c>
      <c r="C16" s="229" t="s">
        <v>107</v>
      </c>
      <c r="D16" s="297">
        <v>493479</v>
      </c>
      <c r="E16" s="297">
        <v>36000</v>
      </c>
      <c r="F16" s="297">
        <v>9000</v>
      </c>
      <c r="G16" s="297">
        <v>6000</v>
      </c>
      <c r="H16" s="297">
        <v>9000</v>
      </c>
      <c r="I16" s="297">
        <v>15000</v>
      </c>
      <c r="J16" s="297">
        <v>0</v>
      </c>
      <c r="K16" s="297">
        <v>60000</v>
      </c>
      <c r="L16" s="297">
        <v>15000</v>
      </c>
      <c r="M16" s="297">
        <v>0</v>
      </c>
      <c r="N16" s="297">
        <v>30000</v>
      </c>
      <c r="O16" s="297">
        <v>0</v>
      </c>
      <c r="P16" s="297">
        <v>0</v>
      </c>
      <c r="Q16" s="297">
        <v>60000</v>
      </c>
      <c r="R16" s="297">
        <v>10479</v>
      </c>
      <c r="S16" s="297">
        <v>0</v>
      </c>
      <c r="T16" s="297">
        <v>0</v>
      </c>
      <c r="U16" s="297">
        <v>195000</v>
      </c>
      <c r="V16" s="297">
        <v>0</v>
      </c>
      <c r="W16" s="297">
        <v>48000</v>
      </c>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508"/>
      <c r="CH16" s="508"/>
      <c r="CI16" s="508"/>
      <c r="CJ16" s="508"/>
      <c r="CK16" s="508"/>
      <c r="CL16" s="508"/>
      <c r="CM16" s="508"/>
      <c r="CN16" s="508"/>
      <c r="CO16" s="508"/>
      <c r="CP16" s="508"/>
      <c r="CQ16" s="508"/>
      <c r="CR16" s="508"/>
      <c r="CS16" s="508"/>
      <c r="CT16" s="508"/>
      <c r="CU16" s="508"/>
      <c r="CV16" s="508"/>
      <c r="CW16" s="508"/>
      <c r="CX16" s="508"/>
      <c r="CY16" s="508"/>
      <c r="CZ16" s="508"/>
      <c r="DA16" s="508"/>
      <c r="DB16" s="508"/>
      <c r="DC16" s="508"/>
      <c r="DD16" s="508"/>
      <c r="DE16" s="508"/>
      <c r="DF16" s="508"/>
      <c r="DG16" s="508"/>
      <c r="DH16" s="508"/>
      <c r="DI16" s="508"/>
      <c r="DJ16" s="508"/>
      <c r="DK16" s="508"/>
      <c r="DL16" s="508"/>
      <c r="DM16" s="508"/>
      <c r="DN16" s="508"/>
      <c r="DO16" s="508"/>
      <c r="DP16" s="508"/>
      <c r="DQ16" s="508"/>
      <c r="DR16" s="508"/>
      <c r="DS16" s="508"/>
      <c r="DT16" s="508"/>
      <c r="DU16" s="508"/>
      <c r="DV16" s="508"/>
      <c r="DW16" s="508"/>
      <c r="DX16" s="508"/>
      <c r="DY16" s="508"/>
      <c r="DZ16" s="508"/>
      <c r="EA16" s="508"/>
      <c r="EB16" s="508"/>
      <c r="EC16" s="508"/>
      <c r="ED16" s="508"/>
      <c r="EE16" s="508"/>
      <c r="EF16" s="508"/>
      <c r="EG16" s="508"/>
      <c r="EH16" s="508"/>
      <c r="EI16" s="508"/>
      <c r="EJ16" s="508"/>
      <c r="EK16" s="508"/>
      <c r="EL16" s="508"/>
      <c r="EM16" s="508"/>
      <c r="EN16" s="508"/>
      <c r="EO16" s="508"/>
      <c r="EP16" s="508"/>
      <c r="EQ16" s="508"/>
      <c r="ER16" s="508"/>
      <c r="ES16" s="508"/>
      <c r="ET16" s="508"/>
      <c r="EU16" s="508"/>
      <c r="EV16" s="508"/>
      <c r="EW16" s="508"/>
      <c r="EX16" s="508"/>
      <c r="EY16" s="508"/>
      <c r="EZ16" s="508"/>
      <c r="FA16" s="508"/>
      <c r="FB16" s="508"/>
      <c r="FC16" s="508"/>
      <c r="FD16" s="508"/>
      <c r="FE16" s="508"/>
      <c r="FF16" s="508"/>
      <c r="FG16" s="508"/>
      <c r="FH16" s="508"/>
      <c r="FI16" s="508"/>
      <c r="FJ16" s="508"/>
      <c r="FK16" s="508"/>
      <c r="FL16" s="508"/>
      <c r="FM16" s="508"/>
      <c r="FN16" s="508"/>
      <c r="FO16" s="508"/>
      <c r="FP16" s="508"/>
      <c r="FQ16" s="508"/>
      <c r="FR16" s="508"/>
      <c r="FS16" s="508"/>
      <c r="FT16" s="508"/>
      <c r="FU16" s="508"/>
      <c r="FV16" s="508"/>
      <c r="FW16" s="508"/>
      <c r="FX16" s="508"/>
      <c r="FY16" s="508"/>
      <c r="FZ16" s="508"/>
      <c r="GA16" s="508"/>
      <c r="GB16" s="508"/>
      <c r="GC16" s="508"/>
      <c r="GD16" s="508"/>
      <c r="GE16" s="508"/>
      <c r="GF16" s="508"/>
      <c r="GG16" s="508"/>
      <c r="GH16" s="508"/>
      <c r="GI16" s="508"/>
      <c r="GJ16" s="508"/>
      <c r="GK16" s="508"/>
      <c r="GL16" s="508"/>
      <c r="GM16" s="508"/>
      <c r="GN16" s="508"/>
      <c r="GO16" s="508"/>
      <c r="GP16" s="508"/>
      <c r="GQ16" s="508"/>
      <c r="GR16" s="508"/>
      <c r="GS16" s="508"/>
      <c r="GT16" s="508"/>
      <c r="GU16" s="508"/>
      <c r="GV16" s="508"/>
      <c r="GW16" s="508"/>
      <c r="GX16" s="508"/>
      <c r="GY16" s="508"/>
      <c r="GZ16" s="508"/>
      <c r="HA16" s="508"/>
      <c r="HB16" s="508"/>
      <c r="HC16" s="508"/>
      <c r="HD16" s="508"/>
      <c r="HE16" s="508"/>
      <c r="HF16" s="508"/>
      <c r="HG16" s="508"/>
      <c r="HH16" s="508"/>
      <c r="HI16" s="508"/>
      <c r="HJ16" s="508"/>
      <c r="HK16" s="508"/>
      <c r="HL16" s="508"/>
      <c r="HM16" s="508"/>
      <c r="HN16" s="508"/>
      <c r="HO16" s="508"/>
      <c r="HP16" s="508"/>
      <c r="HQ16" s="508"/>
      <c r="HR16" s="508"/>
      <c r="HS16" s="508"/>
      <c r="HT16" s="508"/>
      <c r="HU16" s="508"/>
      <c r="HV16" s="508"/>
      <c r="HW16" s="508"/>
      <c r="HX16" s="508"/>
      <c r="HY16" s="508"/>
      <c r="HZ16" s="508"/>
      <c r="IA16" s="508"/>
      <c r="IB16" s="508"/>
      <c r="IC16" s="508"/>
      <c r="ID16" s="508"/>
      <c r="IE16" s="508"/>
      <c r="IF16" s="508"/>
      <c r="IG16" s="508"/>
      <c r="IH16" s="508"/>
    </row>
    <row r="17" s="212" customFormat="1" ht="27" customHeight="1" spans="1:242">
      <c r="A17" s="231" t="s">
        <v>160</v>
      </c>
      <c r="B17" s="231" t="s">
        <v>166</v>
      </c>
      <c r="C17" s="261" t="s">
        <v>132</v>
      </c>
      <c r="D17" s="411">
        <v>493479</v>
      </c>
      <c r="E17" s="411">
        <v>36000</v>
      </c>
      <c r="F17" s="411">
        <v>9000</v>
      </c>
      <c r="G17" s="411">
        <v>6000</v>
      </c>
      <c r="H17" s="411">
        <v>9000</v>
      </c>
      <c r="I17" s="411">
        <v>15000</v>
      </c>
      <c r="J17" s="411">
        <v>0</v>
      </c>
      <c r="K17" s="411">
        <v>60000</v>
      </c>
      <c r="L17" s="411">
        <v>15000</v>
      </c>
      <c r="M17" s="411">
        <v>0</v>
      </c>
      <c r="N17" s="411">
        <v>30000</v>
      </c>
      <c r="O17" s="411">
        <v>0</v>
      </c>
      <c r="P17" s="411">
        <v>0</v>
      </c>
      <c r="Q17" s="411">
        <v>60000</v>
      </c>
      <c r="R17" s="411">
        <v>10479</v>
      </c>
      <c r="S17" s="411">
        <v>0</v>
      </c>
      <c r="T17" s="411">
        <v>0</v>
      </c>
      <c r="U17" s="411">
        <v>195000</v>
      </c>
      <c r="V17" s="411">
        <v>0</v>
      </c>
      <c r="W17" s="411">
        <v>48000</v>
      </c>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5"/>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5"/>
      <c r="GK17" s="495"/>
      <c r="GL17" s="495"/>
      <c r="GM17" s="495"/>
      <c r="GN17" s="495"/>
      <c r="GO17" s="495"/>
      <c r="GP17" s="495"/>
      <c r="GQ17" s="495"/>
      <c r="GR17" s="495"/>
      <c r="GS17" s="495"/>
      <c r="GT17" s="495"/>
      <c r="GU17" s="495"/>
      <c r="GV17" s="495"/>
      <c r="GW17" s="495"/>
      <c r="GX17" s="495"/>
      <c r="GY17" s="495"/>
      <c r="GZ17" s="495"/>
      <c r="HA17" s="495"/>
      <c r="HB17" s="495"/>
      <c r="HC17" s="495"/>
      <c r="HD17" s="495"/>
      <c r="HE17" s="495"/>
      <c r="HF17" s="495"/>
      <c r="HG17" s="495"/>
      <c r="HH17" s="495"/>
      <c r="HI17" s="495"/>
      <c r="HJ17" s="495"/>
      <c r="HK17" s="495"/>
      <c r="HL17" s="495"/>
      <c r="HM17" s="495"/>
      <c r="HN17" s="495"/>
      <c r="HO17" s="495"/>
      <c r="HP17" s="495"/>
      <c r="HQ17" s="495"/>
      <c r="HR17" s="495"/>
      <c r="HS17" s="495"/>
      <c r="HT17" s="495"/>
      <c r="HU17" s="495"/>
      <c r="HV17" s="495"/>
      <c r="HW17" s="495"/>
      <c r="HX17" s="495"/>
      <c r="HY17" s="495"/>
      <c r="HZ17" s="495"/>
      <c r="IA17" s="495"/>
      <c r="IB17" s="495"/>
      <c r="IC17" s="495"/>
      <c r="ID17" s="495"/>
      <c r="IE17" s="495"/>
      <c r="IF17" s="495"/>
      <c r="IG17" s="495"/>
      <c r="IH17" s="495"/>
    </row>
    <row r="18" s="212" customFormat="1" ht="27" customHeight="1" spans="1:242">
      <c r="A18" s="231" t="s">
        <v>133</v>
      </c>
      <c r="B18" s="231" t="s">
        <v>166</v>
      </c>
      <c r="C18" s="261" t="s">
        <v>161</v>
      </c>
      <c r="D18" s="599">
        <v>493479</v>
      </c>
      <c r="E18" s="411">
        <v>36000</v>
      </c>
      <c r="F18" s="411">
        <v>9000</v>
      </c>
      <c r="G18" s="411">
        <v>6000</v>
      </c>
      <c r="H18" s="411">
        <v>9000</v>
      </c>
      <c r="I18" s="411">
        <v>15000</v>
      </c>
      <c r="J18" s="411">
        <v>0</v>
      </c>
      <c r="K18" s="411">
        <v>60000</v>
      </c>
      <c r="L18" s="411">
        <v>15000</v>
      </c>
      <c r="M18" s="411">
        <v>0</v>
      </c>
      <c r="N18" s="411">
        <v>30000</v>
      </c>
      <c r="O18" s="411">
        <v>0</v>
      </c>
      <c r="P18" s="411">
        <v>0</v>
      </c>
      <c r="Q18" s="411">
        <v>60000</v>
      </c>
      <c r="R18" s="411">
        <v>10479</v>
      </c>
      <c r="S18" s="411">
        <v>0</v>
      </c>
      <c r="T18" s="411">
        <v>0</v>
      </c>
      <c r="U18" s="411">
        <v>195000</v>
      </c>
      <c r="V18" s="411">
        <v>0</v>
      </c>
      <c r="W18" s="411">
        <v>48000</v>
      </c>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495"/>
      <c r="DV18" s="495"/>
      <c r="DW18" s="495"/>
      <c r="DX18" s="495"/>
      <c r="DY18" s="495"/>
      <c r="DZ18" s="495"/>
      <c r="EA18" s="495"/>
      <c r="EB18" s="495"/>
      <c r="EC18" s="495"/>
      <c r="ED18" s="495"/>
      <c r="EE18" s="495"/>
      <c r="EF18" s="495"/>
      <c r="EG18" s="495"/>
      <c r="EH18" s="495"/>
      <c r="EI18" s="495"/>
      <c r="EJ18" s="495"/>
      <c r="EK18" s="495"/>
      <c r="EL18" s="495"/>
      <c r="EM18" s="495"/>
      <c r="EN18" s="495"/>
      <c r="EO18" s="495"/>
      <c r="EP18" s="495"/>
      <c r="EQ18" s="495"/>
      <c r="ER18" s="495"/>
      <c r="ES18" s="495"/>
      <c r="ET18" s="495"/>
      <c r="EU18" s="495"/>
      <c r="EV18" s="495"/>
      <c r="EW18" s="495"/>
      <c r="EX18" s="495"/>
      <c r="EY18" s="495"/>
      <c r="EZ18" s="495"/>
      <c r="FA18" s="495"/>
      <c r="FB18" s="495"/>
      <c r="FC18" s="495"/>
      <c r="FD18" s="495"/>
      <c r="FE18" s="495"/>
      <c r="FF18" s="495"/>
      <c r="FG18" s="495"/>
      <c r="FH18" s="495"/>
      <c r="FI18" s="495"/>
      <c r="FJ18" s="495"/>
      <c r="FK18" s="495"/>
      <c r="FL18" s="495"/>
      <c r="FM18" s="495"/>
      <c r="FN18" s="495"/>
      <c r="FO18" s="495"/>
      <c r="FP18" s="495"/>
      <c r="FQ18" s="495"/>
      <c r="FR18" s="495"/>
      <c r="FS18" s="495"/>
      <c r="FT18" s="495"/>
      <c r="FU18" s="495"/>
      <c r="FV18" s="495"/>
      <c r="FW18" s="495"/>
      <c r="FX18" s="495"/>
      <c r="FY18" s="495"/>
      <c r="FZ18" s="495"/>
      <c r="GA18" s="495"/>
      <c r="GB18" s="495"/>
      <c r="GC18" s="495"/>
      <c r="GD18" s="495"/>
      <c r="GE18" s="495"/>
      <c r="GF18" s="495"/>
      <c r="GG18" s="495"/>
      <c r="GH18" s="495"/>
      <c r="GI18" s="495"/>
      <c r="GJ18" s="495"/>
      <c r="GK18" s="495"/>
      <c r="GL18" s="495"/>
      <c r="GM18" s="495"/>
      <c r="GN18" s="495"/>
      <c r="GO18" s="495"/>
      <c r="GP18" s="495"/>
      <c r="GQ18" s="495"/>
      <c r="GR18" s="495"/>
      <c r="GS18" s="495"/>
      <c r="GT18" s="495"/>
      <c r="GU18" s="495"/>
      <c r="GV18" s="495"/>
      <c r="GW18" s="495"/>
      <c r="GX18" s="495"/>
      <c r="GY18" s="495"/>
      <c r="GZ18" s="495"/>
      <c r="HA18" s="495"/>
      <c r="HB18" s="495"/>
      <c r="HC18" s="495"/>
      <c r="HD18" s="495"/>
      <c r="HE18" s="495"/>
      <c r="HF18" s="495"/>
      <c r="HG18" s="495"/>
      <c r="HH18" s="495"/>
      <c r="HI18" s="495"/>
      <c r="HJ18" s="495"/>
      <c r="HK18" s="495"/>
      <c r="HL18" s="495"/>
      <c r="HM18" s="495"/>
      <c r="HN18" s="495"/>
      <c r="HO18" s="495"/>
      <c r="HP18" s="495"/>
      <c r="HQ18" s="495"/>
      <c r="HR18" s="495"/>
      <c r="HS18" s="495"/>
      <c r="HT18" s="495"/>
      <c r="HU18" s="495"/>
      <c r="HV18" s="495"/>
      <c r="HW18" s="495"/>
      <c r="HX18" s="495"/>
      <c r="HY18" s="495"/>
      <c r="HZ18" s="495"/>
      <c r="IA18" s="495"/>
      <c r="IB18" s="495"/>
      <c r="IC18" s="495"/>
      <c r="ID18" s="495"/>
      <c r="IE18" s="495"/>
      <c r="IF18" s="495"/>
      <c r="IG18" s="495"/>
      <c r="IH18" s="495"/>
    </row>
    <row r="19" s="212" customFormat="1" ht="27" customHeight="1" spans="1:23">
      <c r="A19" s="231" t="s">
        <v>167</v>
      </c>
      <c r="B19" s="231" t="s">
        <v>166</v>
      </c>
      <c r="C19" s="348" t="s">
        <v>163</v>
      </c>
      <c r="D19" s="411">
        <v>493479</v>
      </c>
      <c r="E19" s="411">
        <v>36000</v>
      </c>
      <c r="F19" s="411">
        <v>9000</v>
      </c>
      <c r="G19" s="411">
        <v>6000</v>
      </c>
      <c r="H19" s="411">
        <v>9000</v>
      </c>
      <c r="I19" s="411">
        <v>15000</v>
      </c>
      <c r="J19" s="411">
        <v>0</v>
      </c>
      <c r="K19" s="411">
        <v>60000</v>
      </c>
      <c r="L19" s="411">
        <v>15000</v>
      </c>
      <c r="M19" s="411">
        <v>0</v>
      </c>
      <c r="N19" s="411">
        <v>30000</v>
      </c>
      <c r="O19" s="411">
        <v>0</v>
      </c>
      <c r="P19" s="411">
        <v>0</v>
      </c>
      <c r="Q19" s="411">
        <v>60000</v>
      </c>
      <c r="R19" s="411">
        <v>10479</v>
      </c>
      <c r="S19" s="411">
        <v>0</v>
      </c>
      <c r="T19" s="411">
        <v>0</v>
      </c>
      <c r="U19" s="411">
        <v>195000</v>
      </c>
      <c r="V19" s="411">
        <v>0</v>
      </c>
      <c r="W19" s="411">
        <v>48000</v>
      </c>
    </row>
    <row r="20" s="237" customFormat="1" ht="27" customHeight="1" spans="1:245">
      <c r="A20" s="600"/>
      <c r="B20" s="601">
        <v>405007</v>
      </c>
      <c r="C20" s="533" t="s">
        <v>108</v>
      </c>
      <c r="D20" s="602">
        <v>2562952</v>
      </c>
      <c r="E20" s="602">
        <v>109200</v>
      </c>
      <c r="F20" s="602">
        <v>27300</v>
      </c>
      <c r="G20" s="602">
        <v>18200</v>
      </c>
      <c r="H20" s="602">
        <v>27300</v>
      </c>
      <c r="I20" s="602">
        <v>45500</v>
      </c>
      <c r="J20" s="602"/>
      <c r="K20" s="602">
        <v>182000</v>
      </c>
      <c r="L20" s="602">
        <v>45500</v>
      </c>
      <c r="M20" s="602"/>
      <c r="N20" s="602">
        <v>91000</v>
      </c>
      <c r="O20" s="602"/>
      <c r="P20" s="602"/>
      <c r="Q20" s="602">
        <v>182000</v>
      </c>
      <c r="R20" s="602">
        <v>8752</v>
      </c>
      <c r="S20" s="602"/>
      <c r="T20" s="602">
        <v>360000</v>
      </c>
      <c r="U20" s="602">
        <v>600600</v>
      </c>
      <c r="V20" s="602"/>
      <c r="W20" s="602">
        <v>865600</v>
      </c>
      <c r="X20" s="611"/>
      <c r="Y20" s="618"/>
      <c r="Z20" s="618"/>
      <c r="AA20" s="618"/>
      <c r="AB20" s="618"/>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c r="CU20" s="617"/>
      <c r="CV20" s="617"/>
      <c r="CW20" s="617"/>
      <c r="CX20" s="617"/>
      <c r="CY20" s="617"/>
      <c r="CZ20" s="617"/>
      <c r="DA20" s="617"/>
      <c r="DB20" s="617"/>
      <c r="DC20" s="617"/>
      <c r="DD20" s="617"/>
      <c r="DE20" s="617"/>
      <c r="DF20" s="617"/>
      <c r="DG20" s="617"/>
      <c r="DH20" s="617"/>
      <c r="DI20" s="617"/>
      <c r="DJ20" s="617"/>
      <c r="DK20" s="617"/>
      <c r="DL20" s="617"/>
      <c r="DM20" s="617"/>
      <c r="DN20" s="617"/>
      <c r="DO20" s="617"/>
      <c r="DP20" s="617"/>
      <c r="DQ20" s="617"/>
      <c r="DR20" s="617"/>
      <c r="DS20" s="617"/>
      <c r="DT20" s="617"/>
      <c r="DU20" s="617"/>
      <c r="DV20" s="617"/>
      <c r="DW20" s="617"/>
      <c r="DX20" s="617"/>
      <c r="DY20" s="617"/>
      <c r="DZ20" s="617"/>
      <c r="EA20" s="617"/>
      <c r="EB20" s="617"/>
      <c r="EC20" s="617"/>
      <c r="ED20" s="617"/>
      <c r="EE20" s="617"/>
      <c r="EF20" s="617"/>
      <c r="EG20" s="617"/>
      <c r="EH20" s="617"/>
      <c r="EI20" s="617"/>
      <c r="EJ20" s="617"/>
      <c r="EK20" s="617"/>
      <c r="EL20" s="617"/>
      <c r="EM20" s="617"/>
      <c r="EN20" s="617"/>
      <c r="EO20" s="617"/>
      <c r="EP20" s="617"/>
      <c r="EQ20" s="617"/>
      <c r="ER20" s="617"/>
      <c r="ES20" s="617"/>
      <c r="ET20" s="617"/>
      <c r="EU20" s="617"/>
      <c r="EV20" s="617"/>
      <c r="EW20" s="617"/>
      <c r="EX20" s="617"/>
      <c r="EY20" s="617"/>
      <c r="EZ20" s="617"/>
      <c r="FA20" s="617"/>
      <c r="FB20" s="617"/>
      <c r="FC20" s="617"/>
      <c r="FD20" s="617"/>
      <c r="FE20" s="617"/>
      <c r="FF20" s="617"/>
      <c r="FG20" s="617"/>
      <c r="FH20" s="617"/>
      <c r="FI20" s="617"/>
      <c r="FJ20" s="617"/>
      <c r="FK20" s="617"/>
      <c r="FL20" s="617"/>
      <c r="FM20" s="617"/>
      <c r="FN20" s="617"/>
      <c r="FO20" s="617"/>
      <c r="FP20" s="617"/>
      <c r="FQ20" s="617"/>
      <c r="FR20" s="617"/>
      <c r="FS20" s="617"/>
      <c r="FT20" s="617"/>
      <c r="FU20" s="617"/>
      <c r="FV20" s="617"/>
      <c r="FW20" s="617"/>
      <c r="FX20" s="617"/>
      <c r="FY20" s="617"/>
      <c r="FZ20" s="617"/>
      <c r="GA20" s="617"/>
      <c r="GB20" s="617"/>
      <c r="GC20" s="617"/>
      <c r="GD20" s="617"/>
      <c r="GE20" s="617"/>
      <c r="GF20" s="617"/>
      <c r="GG20" s="617"/>
      <c r="GH20" s="617"/>
      <c r="GI20" s="617"/>
      <c r="GJ20" s="617"/>
      <c r="GK20" s="617"/>
      <c r="GL20" s="617"/>
      <c r="GM20" s="617"/>
      <c r="GN20" s="617"/>
      <c r="GO20" s="617"/>
      <c r="GP20" s="617"/>
      <c r="GQ20" s="617"/>
      <c r="GR20" s="617"/>
      <c r="GS20" s="617"/>
      <c r="GT20" s="617"/>
      <c r="GU20" s="617"/>
      <c r="GV20" s="617"/>
      <c r="GW20" s="617"/>
      <c r="GX20" s="617"/>
      <c r="GY20" s="617"/>
      <c r="GZ20" s="617"/>
      <c r="HA20" s="617"/>
      <c r="HB20" s="617"/>
      <c r="HC20" s="617"/>
      <c r="HD20" s="617"/>
      <c r="HE20" s="617"/>
      <c r="HF20" s="617"/>
      <c r="HG20" s="617"/>
      <c r="HH20" s="617"/>
      <c r="HI20" s="617"/>
      <c r="HJ20" s="617"/>
      <c r="HK20" s="617"/>
      <c r="HL20" s="617"/>
      <c r="HM20" s="617"/>
      <c r="HN20" s="617"/>
      <c r="HO20" s="617"/>
      <c r="HP20" s="617"/>
      <c r="HQ20" s="617"/>
      <c r="HR20" s="617"/>
      <c r="HS20" s="617"/>
      <c r="HT20" s="617"/>
      <c r="HU20" s="617"/>
      <c r="HV20" s="617"/>
      <c r="HW20" s="617"/>
      <c r="HX20" s="617"/>
      <c r="HY20" s="617"/>
      <c r="HZ20" s="617"/>
      <c r="IA20" s="617"/>
      <c r="IB20" s="617"/>
      <c r="IC20" s="617"/>
      <c r="ID20" s="617"/>
      <c r="IE20" s="617"/>
      <c r="IF20" s="617"/>
      <c r="IG20" s="617"/>
      <c r="IH20" s="617"/>
      <c r="II20" s="617"/>
      <c r="IJ20" s="617"/>
      <c r="IK20" s="617"/>
    </row>
    <row r="21" ht="27" customHeight="1" spans="1:245">
      <c r="A21" s="289">
        <v>214</v>
      </c>
      <c r="B21" s="603">
        <v>405007</v>
      </c>
      <c r="C21" s="295" t="s">
        <v>282</v>
      </c>
      <c r="D21" s="604">
        <v>2562952</v>
      </c>
      <c r="E21" s="604">
        <v>109200</v>
      </c>
      <c r="F21" s="604">
        <v>27300</v>
      </c>
      <c r="G21" s="604">
        <v>18200</v>
      </c>
      <c r="H21" s="604">
        <v>27300</v>
      </c>
      <c r="I21" s="604">
        <v>45500</v>
      </c>
      <c r="J21" s="604"/>
      <c r="K21" s="604">
        <v>182000</v>
      </c>
      <c r="L21" s="604">
        <v>45500</v>
      </c>
      <c r="M21" s="604"/>
      <c r="N21" s="604">
        <v>91000</v>
      </c>
      <c r="O21" s="604"/>
      <c r="P21" s="604"/>
      <c r="Q21" s="604">
        <v>182000</v>
      </c>
      <c r="R21" s="604">
        <v>8752</v>
      </c>
      <c r="S21" s="604"/>
      <c r="T21" s="604">
        <v>360000</v>
      </c>
      <c r="U21" s="604">
        <v>600600</v>
      </c>
      <c r="V21" s="604"/>
      <c r="W21" s="604">
        <v>865600</v>
      </c>
      <c r="X21" s="612"/>
      <c r="Y21" s="619"/>
      <c r="Z21" s="619"/>
      <c r="AA21" s="619"/>
      <c r="AB21" s="619"/>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c r="CU21" s="613"/>
      <c r="CV21" s="613"/>
      <c r="CW21" s="613"/>
      <c r="CX21" s="613"/>
      <c r="CY21" s="613"/>
      <c r="CZ21" s="613"/>
      <c r="DA21" s="613"/>
      <c r="DB21" s="613"/>
      <c r="DC21" s="613"/>
      <c r="DD21" s="613"/>
      <c r="DE21" s="613"/>
      <c r="DF21" s="613"/>
      <c r="DG21" s="613"/>
      <c r="DH21" s="613"/>
      <c r="DI21" s="613"/>
      <c r="DJ21" s="613"/>
      <c r="DK21" s="613"/>
      <c r="DL21" s="613"/>
      <c r="DM21" s="613"/>
      <c r="DN21" s="613"/>
      <c r="DO21" s="613"/>
      <c r="DP21" s="613"/>
      <c r="DQ21" s="613"/>
      <c r="DR21" s="613"/>
      <c r="DS21" s="613"/>
      <c r="DT21" s="613"/>
      <c r="DU21" s="613"/>
      <c r="DV21" s="613"/>
      <c r="DW21" s="613"/>
      <c r="DX21" s="613"/>
      <c r="DY21" s="613"/>
      <c r="DZ21" s="613"/>
      <c r="EA21" s="613"/>
      <c r="EB21" s="613"/>
      <c r="EC21" s="613"/>
      <c r="ED21" s="613"/>
      <c r="EE21" s="613"/>
      <c r="EF21" s="613"/>
      <c r="EG21" s="613"/>
      <c r="EH21" s="613"/>
      <c r="EI21" s="613"/>
      <c r="EJ21" s="613"/>
      <c r="EK21" s="613"/>
      <c r="EL21" s="613"/>
      <c r="EM21" s="613"/>
      <c r="EN21" s="613"/>
      <c r="EO21" s="613"/>
      <c r="EP21" s="613"/>
      <c r="EQ21" s="613"/>
      <c r="ER21" s="613"/>
      <c r="ES21" s="613"/>
      <c r="ET21" s="613"/>
      <c r="EU21" s="613"/>
      <c r="EV21" s="613"/>
      <c r="EW21" s="613"/>
      <c r="EX21" s="613"/>
      <c r="EY21" s="613"/>
      <c r="EZ21" s="613"/>
      <c r="FA21" s="613"/>
      <c r="FB21" s="613"/>
      <c r="FC21" s="613"/>
      <c r="FD21" s="613"/>
      <c r="FE21" s="613"/>
      <c r="FF21" s="613"/>
      <c r="FG21" s="613"/>
      <c r="FH21" s="613"/>
      <c r="FI21" s="613"/>
      <c r="FJ21" s="613"/>
      <c r="FK21" s="613"/>
      <c r="FL21" s="613"/>
      <c r="FM21" s="613"/>
      <c r="FN21" s="613"/>
      <c r="FO21" s="613"/>
      <c r="FP21" s="613"/>
      <c r="FQ21" s="613"/>
      <c r="FR21" s="613"/>
      <c r="FS21" s="613"/>
      <c r="FT21" s="613"/>
      <c r="FU21" s="613"/>
      <c r="FV21" s="613"/>
      <c r="FW21" s="613"/>
      <c r="FX21" s="613"/>
      <c r="FY21" s="613"/>
      <c r="FZ21" s="613"/>
      <c r="GA21" s="613"/>
      <c r="GB21" s="613"/>
      <c r="GC21" s="613"/>
      <c r="GD21" s="613"/>
      <c r="GE21" s="613"/>
      <c r="GF21" s="613"/>
      <c r="GG21" s="613"/>
      <c r="GH21" s="613"/>
      <c r="GI21" s="613"/>
      <c r="GJ21" s="613"/>
      <c r="GK21" s="613"/>
      <c r="GL21" s="613"/>
      <c r="GM21" s="613"/>
      <c r="GN21" s="613"/>
      <c r="GO21" s="613"/>
      <c r="GP21" s="613"/>
      <c r="GQ21" s="613"/>
      <c r="GR21" s="613"/>
      <c r="GS21" s="613"/>
      <c r="GT21" s="613"/>
      <c r="GU21" s="613"/>
      <c r="GV21" s="613"/>
      <c r="GW21" s="613"/>
      <c r="GX21" s="613"/>
      <c r="GY21" s="613"/>
      <c r="GZ21" s="613"/>
      <c r="HA21" s="613"/>
      <c r="HB21" s="613"/>
      <c r="HC21" s="613"/>
      <c r="HD21" s="613"/>
      <c r="HE21" s="613"/>
      <c r="HF21" s="613"/>
      <c r="HG21" s="613"/>
      <c r="HH21" s="613"/>
      <c r="HI21" s="613"/>
      <c r="HJ21" s="613"/>
      <c r="HK21" s="613"/>
      <c r="HL21" s="613"/>
      <c r="HM21" s="613"/>
      <c r="HN21" s="613"/>
      <c r="HO21" s="613"/>
      <c r="HP21" s="613"/>
      <c r="HQ21" s="613"/>
      <c r="HR21" s="613"/>
      <c r="HS21" s="613"/>
      <c r="HT21" s="613"/>
      <c r="HU21" s="613"/>
      <c r="HV21" s="613"/>
      <c r="HW21" s="613"/>
      <c r="HX21" s="613"/>
      <c r="HY21" s="613"/>
      <c r="HZ21" s="613"/>
      <c r="IA21" s="613"/>
      <c r="IB21" s="613"/>
      <c r="IC21" s="613"/>
      <c r="ID21" s="613"/>
      <c r="IE21" s="613"/>
      <c r="IF21" s="613"/>
      <c r="IG21" s="613"/>
      <c r="IH21" s="613"/>
      <c r="II21" s="613"/>
      <c r="IJ21" s="613"/>
      <c r="IK21" s="613"/>
    </row>
    <row r="22" ht="27" customHeight="1" spans="1:245">
      <c r="A22" s="289" t="s">
        <v>138</v>
      </c>
      <c r="B22" s="603">
        <v>405007</v>
      </c>
      <c r="C22" s="295" t="s">
        <v>283</v>
      </c>
      <c r="D22" s="604">
        <v>2562952</v>
      </c>
      <c r="E22" s="604">
        <v>109200</v>
      </c>
      <c r="F22" s="604">
        <v>27300</v>
      </c>
      <c r="G22" s="604">
        <v>18200</v>
      </c>
      <c r="H22" s="604">
        <v>27300</v>
      </c>
      <c r="I22" s="604">
        <v>45500</v>
      </c>
      <c r="J22" s="604"/>
      <c r="K22" s="604">
        <v>182000</v>
      </c>
      <c r="L22" s="604">
        <v>45500</v>
      </c>
      <c r="M22" s="604"/>
      <c r="N22" s="604">
        <v>91000</v>
      </c>
      <c r="O22" s="604"/>
      <c r="P22" s="604"/>
      <c r="Q22" s="604">
        <v>182000</v>
      </c>
      <c r="R22" s="604">
        <v>8752</v>
      </c>
      <c r="S22" s="604"/>
      <c r="T22" s="604">
        <v>360000</v>
      </c>
      <c r="U22" s="604">
        <v>600600</v>
      </c>
      <c r="V22" s="604"/>
      <c r="W22" s="604">
        <v>865600</v>
      </c>
      <c r="X22" s="612"/>
      <c r="Y22" s="619"/>
      <c r="Z22" s="619"/>
      <c r="AA22" s="619"/>
      <c r="AB22" s="619"/>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3"/>
      <c r="EZ22" s="613"/>
      <c r="FA22" s="613"/>
      <c r="FB22" s="613"/>
      <c r="FC22" s="613"/>
      <c r="FD22" s="613"/>
      <c r="FE22" s="613"/>
      <c r="FF22" s="613"/>
      <c r="FG22" s="613"/>
      <c r="FH22" s="613"/>
      <c r="FI22" s="613"/>
      <c r="FJ22" s="613"/>
      <c r="FK22" s="613"/>
      <c r="FL22" s="613"/>
      <c r="FM22" s="613"/>
      <c r="FN22" s="613"/>
      <c r="FO22" s="613"/>
      <c r="FP22" s="613"/>
      <c r="FQ22" s="613"/>
      <c r="FR22" s="613"/>
      <c r="FS22" s="613"/>
      <c r="FT22" s="613"/>
      <c r="FU22" s="613"/>
      <c r="FV22" s="613"/>
      <c r="FW22" s="613"/>
      <c r="FX22" s="613"/>
      <c r="FY22" s="613"/>
      <c r="FZ22" s="613"/>
      <c r="GA22" s="613"/>
      <c r="GB22" s="613"/>
      <c r="GC22" s="613"/>
      <c r="GD22" s="613"/>
      <c r="GE22" s="613"/>
      <c r="GF22" s="613"/>
      <c r="GG22" s="613"/>
      <c r="GH22" s="613"/>
      <c r="GI22" s="613"/>
      <c r="GJ22" s="613"/>
      <c r="GK22" s="613"/>
      <c r="GL22" s="613"/>
      <c r="GM22" s="613"/>
      <c r="GN22" s="613"/>
      <c r="GO22" s="613"/>
      <c r="GP22" s="613"/>
      <c r="GQ22" s="613"/>
      <c r="GR22" s="613"/>
      <c r="GS22" s="613"/>
      <c r="GT22" s="613"/>
      <c r="GU22" s="613"/>
      <c r="GV22" s="613"/>
      <c r="GW22" s="613"/>
      <c r="GX22" s="613"/>
      <c r="GY22" s="613"/>
      <c r="GZ22" s="613"/>
      <c r="HA22" s="613"/>
      <c r="HB22" s="613"/>
      <c r="HC22" s="613"/>
      <c r="HD22" s="613"/>
      <c r="HE22" s="613"/>
      <c r="HF22" s="613"/>
      <c r="HG22" s="613"/>
      <c r="HH22" s="613"/>
      <c r="HI22" s="613"/>
      <c r="HJ22" s="613"/>
      <c r="HK22" s="613"/>
      <c r="HL22" s="613"/>
      <c r="HM22" s="613"/>
      <c r="HN22" s="613"/>
      <c r="HO22" s="613"/>
      <c r="HP22" s="613"/>
      <c r="HQ22" s="613"/>
      <c r="HR22" s="613"/>
      <c r="HS22" s="613"/>
      <c r="HT22" s="613"/>
      <c r="HU22" s="613"/>
      <c r="HV22" s="613"/>
      <c r="HW22" s="613"/>
      <c r="HX22" s="613"/>
      <c r="HY22" s="613"/>
      <c r="HZ22" s="613"/>
      <c r="IA22" s="613"/>
      <c r="IB22" s="613"/>
      <c r="IC22" s="613"/>
      <c r="ID22" s="613"/>
      <c r="IE22" s="613"/>
      <c r="IF22" s="613"/>
      <c r="IG22" s="613"/>
      <c r="IH22" s="613"/>
      <c r="II22" s="613"/>
      <c r="IJ22" s="613"/>
      <c r="IK22" s="613"/>
    </row>
    <row r="23" ht="27" customHeight="1" spans="1:245">
      <c r="A23" s="296" t="s">
        <v>140</v>
      </c>
      <c r="B23" s="603">
        <v>405007</v>
      </c>
      <c r="C23" s="295" t="s">
        <v>284</v>
      </c>
      <c r="D23" s="604">
        <v>2562952</v>
      </c>
      <c r="E23" s="604">
        <v>109200</v>
      </c>
      <c r="F23" s="604">
        <v>27300</v>
      </c>
      <c r="G23" s="604">
        <v>18200</v>
      </c>
      <c r="H23" s="604">
        <v>27300</v>
      </c>
      <c r="I23" s="604">
        <v>45500</v>
      </c>
      <c r="J23" s="604"/>
      <c r="K23" s="604">
        <v>182000</v>
      </c>
      <c r="L23" s="604">
        <v>45500</v>
      </c>
      <c r="M23" s="604"/>
      <c r="N23" s="604">
        <v>91000</v>
      </c>
      <c r="O23" s="604"/>
      <c r="P23" s="604"/>
      <c r="Q23" s="604">
        <v>182000</v>
      </c>
      <c r="R23" s="604">
        <v>8752</v>
      </c>
      <c r="S23" s="604"/>
      <c r="T23" s="604">
        <v>360000</v>
      </c>
      <c r="U23" s="604">
        <v>600600</v>
      </c>
      <c r="V23" s="604"/>
      <c r="W23" s="604">
        <v>865600</v>
      </c>
      <c r="X23" s="612"/>
      <c r="Y23" s="619"/>
      <c r="Z23" s="619"/>
      <c r="AA23" s="619"/>
      <c r="AB23" s="619"/>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c r="CU23" s="613"/>
      <c r="CV23" s="613"/>
      <c r="CW23" s="613"/>
      <c r="CX23" s="613"/>
      <c r="CY23" s="613"/>
      <c r="CZ23" s="613"/>
      <c r="DA23" s="613"/>
      <c r="DB23" s="613"/>
      <c r="DC23" s="613"/>
      <c r="DD23" s="613"/>
      <c r="DE23" s="613"/>
      <c r="DF23" s="613"/>
      <c r="DG23" s="613"/>
      <c r="DH23" s="613"/>
      <c r="DI23" s="613"/>
      <c r="DJ23" s="613"/>
      <c r="DK23" s="613"/>
      <c r="DL23" s="613"/>
      <c r="DM23" s="613"/>
      <c r="DN23" s="613"/>
      <c r="DO23" s="613"/>
      <c r="DP23" s="613"/>
      <c r="DQ23" s="613"/>
      <c r="DR23" s="613"/>
      <c r="DS23" s="613"/>
      <c r="DT23" s="613"/>
      <c r="DU23" s="613"/>
      <c r="DV23" s="613"/>
      <c r="DW23" s="613"/>
      <c r="DX23" s="613"/>
      <c r="DY23" s="613"/>
      <c r="DZ23" s="613"/>
      <c r="EA23" s="613"/>
      <c r="EB23" s="613"/>
      <c r="EC23" s="613"/>
      <c r="ED23" s="613"/>
      <c r="EE23" s="613"/>
      <c r="EF23" s="613"/>
      <c r="EG23" s="613"/>
      <c r="EH23" s="613"/>
      <c r="EI23" s="613"/>
      <c r="EJ23" s="613"/>
      <c r="EK23" s="613"/>
      <c r="EL23" s="613"/>
      <c r="EM23" s="613"/>
      <c r="EN23" s="613"/>
      <c r="EO23" s="613"/>
      <c r="EP23" s="613"/>
      <c r="EQ23" s="613"/>
      <c r="ER23" s="613"/>
      <c r="ES23" s="613"/>
      <c r="ET23" s="613"/>
      <c r="EU23" s="613"/>
      <c r="EV23" s="613"/>
      <c r="EW23" s="613"/>
      <c r="EX23" s="613"/>
      <c r="EY23" s="613"/>
      <c r="EZ23" s="613"/>
      <c r="FA23" s="613"/>
      <c r="FB23" s="613"/>
      <c r="FC23" s="613"/>
      <c r="FD23" s="613"/>
      <c r="FE23" s="613"/>
      <c r="FF23" s="613"/>
      <c r="FG23" s="613"/>
      <c r="FH23" s="613"/>
      <c r="FI23" s="613"/>
      <c r="FJ23" s="613"/>
      <c r="FK23" s="613"/>
      <c r="FL23" s="613"/>
      <c r="FM23" s="613"/>
      <c r="FN23" s="613"/>
      <c r="FO23" s="613"/>
      <c r="FP23" s="613"/>
      <c r="FQ23" s="613"/>
      <c r="FR23" s="613"/>
      <c r="FS23" s="613"/>
      <c r="FT23" s="613"/>
      <c r="FU23" s="613"/>
      <c r="FV23" s="613"/>
      <c r="FW23" s="613"/>
      <c r="FX23" s="613"/>
      <c r="FY23" s="613"/>
      <c r="FZ23" s="613"/>
      <c r="GA23" s="613"/>
      <c r="GB23" s="613"/>
      <c r="GC23" s="613"/>
      <c r="GD23" s="613"/>
      <c r="GE23" s="613"/>
      <c r="GF23" s="613"/>
      <c r="GG23" s="613"/>
      <c r="GH23" s="613"/>
      <c r="GI23" s="613"/>
      <c r="GJ23" s="613"/>
      <c r="GK23" s="613"/>
      <c r="GL23" s="613"/>
      <c r="GM23" s="613"/>
      <c r="GN23" s="613"/>
      <c r="GO23" s="613"/>
      <c r="GP23" s="613"/>
      <c r="GQ23" s="613"/>
      <c r="GR23" s="613"/>
      <c r="GS23" s="613"/>
      <c r="GT23" s="613"/>
      <c r="GU23" s="613"/>
      <c r="GV23" s="613"/>
      <c r="GW23" s="613"/>
      <c r="GX23" s="613"/>
      <c r="GY23" s="613"/>
      <c r="GZ23" s="613"/>
      <c r="HA23" s="613"/>
      <c r="HB23" s="613"/>
      <c r="HC23" s="613"/>
      <c r="HD23" s="613"/>
      <c r="HE23" s="613"/>
      <c r="HF23" s="613"/>
      <c r="HG23" s="613"/>
      <c r="HH23" s="613"/>
      <c r="HI23" s="613"/>
      <c r="HJ23" s="613"/>
      <c r="HK23" s="613"/>
      <c r="HL23" s="613"/>
      <c r="HM23" s="613"/>
      <c r="HN23" s="613"/>
      <c r="HO23" s="613"/>
      <c r="HP23" s="613"/>
      <c r="HQ23" s="613"/>
      <c r="HR23" s="613"/>
      <c r="HS23" s="613"/>
      <c r="HT23" s="613"/>
      <c r="HU23" s="613"/>
      <c r="HV23" s="613"/>
      <c r="HW23" s="613"/>
      <c r="HX23" s="613"/>
      <c r="HY23" s="613"/>
      <c r="HZ23" s="613"/>
      <c r="IA23" s="613"/>
      <c r="IB23" s="613"/>
      <c r="IC23" s="613"/>
      <c r="ID23" s="613"/>
      <c r="IE23" s="613"/>
      <c r="IF23" s="613"/>
      <c r="IG23" s="613"/>
      <c r="IH23" s="613"/>
      <c r="II23" s="613"/>
      <c r="IJ23" s="613"/>
      <c r="IK23" s="613"/>
    </row>
    <row r="24" ht="27" customHeight="1" spans="1:245">
      <c r="A24" s="308"/>
      <c r="B24" s="309" t="s">
        <v>177</v>
      </c>
      <c r="C24" s="309" t="s">
        <v>109</v>
      </c>
      <c r="D24" s="605">
        <v>283819</v>
      </c>
      <c r="E24" s="606">
        <v>20400</v>
      </c>
      <c r="F24" s="606">
        <v>5100</v>
      </c>
      <c r="G24" s="606">
        <v>3400</v>
      </c>
      <c r="H24" s="606">
        <v>5100</v>
      </c>
      <c r="I24" s="606">
        <v>8500</v>
      </c>
      <c r="J24" s="606">
        <v>0</v>
      </c>
      <c r="K24" s="606">
        <v>34000</v>
      </c>
      <c r="L24" s="606">
        <v>8500</v>
      </c>
      <c r="M24" s="606">
        <v>0</v>
      </c>
      <c r="N24" s="606">
        <v>17000</v>
      </c>
      <c r="O24" s="606">
        <v>0</v>
      </c>
      <c r="P24" s="606">
        <v>0</v>
      </c>
      <c r="Q24" s="606">
        <v>34000</v>
      </c>
      <c r="R24" s="606">
        <v>9619</v>
      </c>
      <c r="S24" s="606">
        <v>0</v>
      </c>
      <c r="T24" s="606">
        <v>0</v>
      </c>
      <c r="U24" s="606">
        <v>111000</v>
      </c>
      <c r="V24" s="606">
        <v>0</v>
      </c>
      <c r="W24" s="606">
        <v>27200</v>
      </c>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c r="CU24" s="613"/>
      <c r="CV24" s="613"/>
      <c r="CW24" s="613"/>
      <c r="CX24" s="613"/>
      <c r="CY24" s="613"/>
      <c r="CZ24" s="613"/>
      <c r="DA24" s="613"/>
      <c r="DB24" s="613"/>
      <c r="DC24" s="613"/>
      <c r="DD24" s="613"/>
      <c r="DE24" s="613"/>
      <c r="DF24" s="613"/>
      <c r="DG24" s="613"/>
      <c r="DH24" s="613"/>
      <c r="DI24" s="613"/>
      <c r="DJ24" s="613"/>
      <c r="DK24" s="613"/>
      <c r="DL24" s="613"/>
      <c r="DM24" s="613"/>
      <c r="DN24" s="613"/>
      <c r="DO24" s="613"/>
      <c r="DP24" s="613"/>
      <c r="DQ24" s="613"/>
      <c r="DR24" s="613"/>
      <c r="DS24" s="613"/>
      <c r="DT24" s="613"/>
      <c r="DU24" s="613"/>
      <c r="DV24" s="613"/>
      <c r="DW24" s="613"/>
      <c r="DX24" s="613"/>
      <c r="DY24" s="613"/>
      <c r="DZ24" s="613"/>
      <c r="EA24" s="613"/>
      <c r="EB24" s="613"/>
      <c r="EC24" s="613"/>
      <c r="ED24" s="613"/>
      <c r="EE24" s="613"/>
      <c r="EF24" s="613"/>
      <c r="EG24" s="613"/>
      <c r="EH24" s="613"/>
      <c r="EI24" s="613"/>
      <c r="EJ24" s="613"/>
      <c r="EK24" s="613"/>
      <c r="EL24" s="613"/>
      <c r="EM24" s="613"/>
      <c r="EN24" s="613"/>
      <c r="EO24" s="613"/>
      <c r="EP24" s="613"/>
      <c r="EQ24" s="613"/>
      <c r="ER24" s="613"/>
      <c r="ES24" s="613"/>
      <c r="ET24" s="613"/>
      <c r="EU24" s="613"/>
      <c r="EV24" s="613"/>
      <c r="EW24" s="613"/>
      <c r="EX24" s="613"/>
      <c r="EY24" s="613"/>
      <c r="EZ24" s="613"/>
      <c r="FA24" s="613"/>
      <c r="FB24" s="613"/>
      <c r="FC24" s="613"/>
      <c r="FD24" s="613"/>
      <c r="FE24" s="613"/>
      <c r="FF24" s="613"/>
      <c r="FG24" s="613"/>
      <c r="FH24" s="613"/>
      <c r="FI24" s="613"/>
      <c r="FJ24" s="613"/>
      <c r="FK24" s="613"/>
      <c r="FL24" s="613"/>
      <c r="FM24" s="613"/>
      <c r="FN24" s="613"/>
      <c r="FO24" s="613"/>
      <c r="FP24" s="613"/>
      <c r="FQ24" s="613"/>
      <c r="FR24" s="613"/>
      <c r="FS24" s="613"/>
      <c r="FT24" s="613"/>
      <c r="FU24" s="613"/>
      <c r="FV24" s="613"/>
      <c r="FW24" s="613"/>
      <c r="FX24" s="613"/>
      <c r="FY24" s="613"/>
      <c r="FZ24" s="613"/>
      <c r="GA24" s="613"/>
      <c r="GB24" s="613"/>
      <c r="GC24" s="613"/>
      <c r="GD24" s="613"/>
      <c r="GE24" s="613"/>
      <c r="GF24" s="613"/>
      <c r="GG24" s="613"/>
      <c r="GH24" s="613"/>
      <c r="GI24" s="613"/>
      <c r="GJ24" s="613"/>
      <c r="GK24" s="613"/>
      <c r="GL24" s="613"/>
      <c r="GM24" s="613"/>
      <c r="GN24" s="613"/>
      <c r="GO24" s="613"/>
      <c r="GP24" s="613"/>
      <c r="GQ24" s="613"/>
      <c r="GR24" s="613"/>
      <c r="GS24" s="613"/>
      <c r="GT24" s="613"/>
      <c r="GU24" s="613"/>
      <c r="GV24" s="613"/>
      <c r="GW24" s="613"/>
      <c r="GX24" s="613"/>
      <c r="GY24" s="613"/>
      <c r="GZ24" s="613"/>
      <c r="HA24" s="613"/>
      <c r="HB24" s="613"/>
      <c r="HC24" s="613"/>
      <c r="HD24" s="613"/>
      <c r="HE24" s="613"/>
      <c r="HF24" s="613"/>
      <c r="HG24" s="613"/>
      <c r="HH24" s="613"/>
      <c r="HI24" s="613"/>
      <c r="HJ24" s="613"/>
      <c r="HK24" s="613"/>
      <c r="HL24" s="613"/>
      <c r="HM24" s="613"/>
      <c r="HN24" s="613"/>
      <c r="HO24" s="613"/>
      <c r="HP24" s="613"/>
      <c r="HQ24" s="613"/>
      <c r="HR24" s="613"/>
      <c r="HS24" s="613"/>
      <c r="HT24" s="613"/>
      <c r="HU24" s="613"/>
      <c r="HV24" s="613"/>
      <c r="HW24" s="613"/>
      <c r="HX24" s="613"/>
      <c r="HY24" s="613"/>
      <c r="HZ24" s="613"/>
      <c r="IA24" s="613"/>
      <c r="IB24" s="613"/>
      <c r="IC24" s="613"/>
      <c r="ID24" s="613"/>
      <c r="IE24" s="613"/>
      <c r="IF24" s="613"/>
      <c r="IG24" s="613"/>
      <c r="IH24" s="613"/>
      <c r="II24" s="613"/>
      <c r="IJ24" s="613"/>
      <c r="IK24" s="613"/>
    </row>
    <row r="25" ht="27" customHeight="1" spans="1:24">
      <c r="A25" s="274">
        <v>201</v>
      </c>
      <c r="B25" s="312" t="s">
        <v>177</v>
      </c>
      <c r="C25" s="312" t="s">
        <v>151</v>
      </c>
      <c r="D25" s="460">
        <f t="shared" ref="D25:D30" si="2">SUM(E25:W25)</f>
        <v>17000</v>
      </c>
      <c r="E25" s="607"/>
      <c r="F25" s="607"/>
      <c r="G25" s="608"/>
      <c r="H25" s="607"/>
      <c r="I25" s="607"/>
      <c r="J25" s="607"/>
      <c r="K25" s="607"/>
      <c r="L25" s="607"/>
      <c r="M25" s="607"/>
      <c r="N25" s="607">
        <v>17000</v>
      </c>
      <c r="O25" s="607"/>
      <c r="P25" s="607"/>
      <c r="Q25" s="607"/>
      <c r="R25" s="607"/>
      <c r="S25" s="607"/>
      <c r="T25" s="607"/>
      <c r="U25" s="607"/>
      <c r="V25" s="607"/>
      <c r="W25" s="614"/>
      <c r="X25" s="510"/>
    </row>
    <row r="26" ht="27" customHeight="1" spans="1:24">
      <c r="A26" s="274" t="s">
        <v>152</v>
      </c>
      <c r="B26" s="312" t="s">
        <v>177</v>
      </c>
      <c r="C26" s="312" t="s">
        <v>178</v>
      </c>
      <c r="D26" s="460">
        <f t="shared" si="2"/>
        <v>17000</v>
      </c>
      <c r="E26" s="607"/>
      <c r="F26" s="607"/>
      <c r="G26" s="608"/>
      <c r="H26" s="607"/>
      <c r="I26" s="607"/>
      <c r="J26" s="607"/>
      <c r="K26" s="607"/>
      <c r="L26" s="607"/>
      <c r="M26" s="607"/>
      <c r="N26" s="607">
        <v>17000</v>
      </c>
      <c r="O26" s="607"/>
      <c r="P26" s="607"/>
      <c r="Q26" s="607"/>
      <c r="R26" s="607"/>
      <c r="S26" s="607"/>
      <c r="T26" s="607"/>
      <c r="U26" s="607"/>
      <c r="V26" s="607"/>
      <c r="W26" s="615"/>
      <c r="X26" s="510"/>
    </row>
    <row r="27" ht="27" customHeight="1" spans="1:24">
      <c r="A27" s="274" t="s">
        <v>154</v>
      </c>
      <c r="B27" s="312" t="s">
        <v>177</v>
      </c>
      <c r="C27" s="313" t="s">
        <v>179</v>
      </c>
      <c r="D27" s="460">
        <f t="shared" si="2"/>
        <v>17000</v>
      </c>
      <c r="E27" s="607"/>
      <c r="F27" s="607"/>
      <c r="G27" s="608"/>
      <c r="H27" s="607"/>
      <c r="I27" s="607"/>
      <c r="J27" s="607"/>
      <c r="K27" s="607"/>
      <c r="L27" s="607"/>
      <c r="M27" s="607"/>
      <c r="N27" s="607">
        <v>17000</v>
      </c>
      <c r="O27" s="607"/>
      <c r="P27" s="607"/>
      <c r="Q27" s="607"/>
      <c r="R27" s="607"/>
      <c r="S27" s="607"/>
      <c r="T27" s="607"/>
      <c r="U27" s="607"/>
      <c r="V27" s="607"/>
      <c r="W27" s="616"/>
      <c r="X27" s="510"/>
    </row>
    <row r="28" ht="27" customHeight="1" spans="1:245">
      <c r="A28" s="311">
        <v>214</v>
      </c>
      <c r="B28" s="312" t="s">
        <v>177</v>
      </c>
      <c r="C28" s="313" t="s">
        <v>137</v>
      </c>
      <c r="D28" s="460">
        <f t="shared" si="2"/>
        <v>266819</v>
      </c>
      <c r="E28" s="607">
        <v>20400</v>
      </c>
      <c r="F28" s="607">
        <v>5100</v>
      </c>
      <c r="G28" s="607">
        <v>3400</v>
      </c>
      <c r="H28" s="607">
        <v>5100</v>
      </c>
      <c r="I28" s="607">
        <v>8500</v>
      </c>
      <c r="J28" s="607">
        <v>0</v>
      </c>
      <c r="K28" s="607">
        <v>34000</v>
      </c>
      <c r="L28" s="607">
        <v>8500</v>
      </c>
      <c r="M28" s="607"/>
      <c r="N28" s="607"/>
      <c r="O28" s="607"/>
      <c r="P28" s="607"/>
      <c r="Q28" s="607">
        <v>34000</v>
      </c>
      <c r="R28" s="607">
        <v>9619</v>
      </c>
      <c r="S28" s="607">
        <v>0</v>
      </c>
      <c r="T28" s="607">
        <v>0</v>
      </c>
      <c r="U28" s="607">
        <v>111000</v>
      </c>
      <c r="V28" s="607">
        <v>0</v>
      </c>
      <c r="W28" s="607">
        <v>27200</v>
      </c>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c r="CU28" s="613"/>
      <c r="CV28" s="613"/>
      <c r="CW28" s="613"/>
      <c r="CX28" s="613"/>
      <c r="CY28" s="613"/>
      <c r="CZ28" s="613"/>
      <c r="DA28" s="613"/>
      <c r="DB28" s="613"/>
      <c r="DC28" s="613"/>
      <c r="DD28" s="613"/>
      <c r="DE28" s="613"/>
      <c r="DF28" s="613"/>
      <c r="DG28" s="613"/>
      <c r="DH28" s="613"/>
      <c r="DI28" s="613"/>
      <c r="DJ28" s="613"/>
      <c r="DK28" s="613"/>
      <c r="DL28" s="613"/>
      <c r="DM28" s="613"/>
      <c r="DN28" s="613"/>
      <c r="DO28" s="613"/>
      <c r="DP28" s="613"/>
      <c r="DQ28" s="613"/>
      <c r="DR28" s="613"/>
      <c r="DS28" s="613"/>
      <c r="DT28" s="613"/>
      <c r="DU28" s="613"/>
      <c r="DV28" s="613"/>
      <c r="DW28" s="613"/>
      <c r="DX28" s="613"/>
      <c r="DY28" s="613"/>
      <c r="DZ28" s="613"/>
      <c r="EA28" s="613"/>
      <c r="EB28" s="613"/>
      <c r="EC28" s="613"/>
      <c r="ED28" s="613"/>
      <c r="EE28" s="613"/>
      <c r="EF28" s="613"/>
      <c r="EG28" s="613"/>
      <c r="EH28" s="613"/>
      <c r="EI28" s="613"/>
      <c r="EJ28" s="613"/>
      <c r="EK28" s="613"/>
      <c r="EL28" s="613"/>
      <c r="EM28" s="613"/>
      <c r="EN28" s="613"/>
      <c r="EO28" s="613"/>
      <c r="EP28" s="613"/>
      <c r="EQ28" s="613"/>
      <c r="ER28" s="613"/>
      <c r="ES28" s="613"/>
      <c r="ET28" s="613"/>
      <c r="EU28" s="613"/>
      <c r="EV28" s="613"/>
      <c r="EW28" s="613"/>
      <c r="EX28" s="613"/>
      <c r="EY28" s="613"/>
      <c r="EZ28" s="613"/>
      <c r="FA28" s="613"/>
      <c r="FB28" s="613"/>
      <c r="FC28" s="613"/>
      <c r="FD28" s="613"/>
      <c r="FE28" s="613"/>
      <c r="FF28" s="613"/>
      <c r="FG28" s="613"/>
      <c r="FH28" s="613"/>
      <c r="FI28" s="613"/>
      <c r="FJ28" s="613"/>
      <c r="FK28" s="613"/>
      <c r="FL28" s="613"/>
      <c r="FM28" s="613"/>
      <c r="FN28" s="613"/>
      <c r="FO28" s="613"/>
      <c r="FP28" s="613"/>
      <c r="FQ28" s="613"/>
      <c r="FR28" s="613"/>
      <c r="FS28" s="613"/>
      <c r="FT28" s="613"/>
      <c r="FU28" s="613"/>
      <c r="FV28" s="613"/>
      <c r="FW28" s="613"/>
      <c r="FX28" s="613"/>
      <c r="FY28" s="613"/>
      <c r="FZ28" s="613"/>
      <c r="GA28" s="613"/>
      <c r="GB28" s="613"/>
      <c r="GC28" s="613"/>
      <c r="GD28" s="613"/>
      <c r="GE28" s="613"/>
      <c r="GF28" s="613"/>
      <c r="GG28" s="613"/>
      <c r="GH28" s="613"/>
      <c r="GI28" s="613"/>
      <c r="GJ28" s="613"/>
      <c r="GK28" s="613"/>
      <c r="GL28" s="613"/>
      <c r="GM28" s="613"/>
      <c r="GN28" s="613"/>
      <c r="GO28" s="613"/>
      <c r="GP28" s="613"/>
      <c r="GQ28" s="613"/>
      <c r="GR28" s="613"/>
      <c r="GS28" s="613"/>
      <c r="GT28" s="613"/>
      <c r="GU28" s="613"/>
      <c r="GV28" s="613"/>
      <c r="GW28" s="613"/>
      <c r="GX28" s="613"/>
      <c r="GY28" s="613"/>
      <c r="GZ28" s="613"/>
      <c r="HA28" s="613"/>
      <c r="HB28" s="613"/>
      <c r="HC28" s="613"/>
      <c r="HD28" s="613"/>
      <c r="HE28" s="613"/>
      <c r="HF28" s="613"/>
      <c r="HG28" s="613"/>
      <c r="HH28" s="613"/>
      <c r="HI28" s="613"/>
      <c r="HJ28" s="613"/>
      <c r="HK28" s="613"/>
      <c r="HL28" s="613"/>
      <c r="HM28" s="613"/>
      <c r="HN28" s="613"/>
      <c r="HO28" s="613"/>
      <c r="HP28" s="613"/>
      <c r="HQ28" s="613"/>
      <c r="HR28" s="613"/>
      <c r="HS28" s="613"/>
      <c r="HT28" s="613"/>
      <c r="HU28" s="613"/>
      <c r="HV28" s="613"/>
      <c r="HW28" s="613"/>
      <c r="HX28" s="613"/>
      <c r="HY28" s="613"/>
      <c r="HZ28" s="613"/>
      <c r="IA28" s="613"/>
      <c r="IB28" s="613"/>
      <c r="IC28" s="613"/>
      <c r="ID28" s="613"/>
      <c r="IE28" s="613"/>
      <c r="IF28" s="613"/>
      <c r="IG28" s="613"/>
      <c r="IH28" s="613"/>
      <c r="II28" s="613"/>
      <c r="IJ28" s="613"/>
      <c r="IK28" s="613"/>
    </row>
    <row r="29" ht="27" customHeight="1" spans="1:245">
      <c r="A29" s="274" t="s">
        <v>138</v>
      </c>
      <c r="B29" s="312" t="s">
        <v>177</v>
      </c>
      <c r="C29" s="313" t="s">
        <v>139</v>
      </c>
      <c r="D29" s="460">
        <f t="shared" si="2"/>
        <v>266819</v>
      </c>
      <c r="E29" s="607">
        <v>20400</v>
      </c>
      <c r="F29" s="607">
        <v>5100</v>
      </c>
      <c r="G29" s="607">
        <v>3400</v>
      </c>
      <c r="H29" s="607">
        <v>5100</v>
      </c>
      <c r="I29" s="607">
        <v>8500</v>
      </c>
      <c r="J29" s="607">
        <v>0</v>
      </c>
      <c r="K29" s="607">
        <v>34000</v>
      </c>
      <c r="L29" s="607">
        <v>8500</v>
      </c>
      <c r="M29" s="607"/>
      <c r="N29" s="607"/>
      <c r="O29" s="607"/>
      <c r="P29" s="607"/>
      <c r="Q29" s="607">
        <v>34000</v>
      </c>
      <c r="R29" s="607">
        <v>9619</v>
      </c>
      <c r="S29" s="607">
        <v>0</v>
      </c>
      <c r="T29" s="607">
        <v>0</v>
      </c>
      <c r="U29" s="607">
        <v>111000</v>
      </c>
      <c r="V29" s="607">
        <v>0</v>
      </c>
      <c r="W29" s="607">
        <v>27200</v>
      </c>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c r="CU29" s="613"/>
      <c r="CV29" s="613"/>
      <c r="CW29" s="613"/>
      <c r="CX29" s="613"/>
      <c r="CY29" s="613"/>
      <c r="CZ29" s="613"/>
      <c r="DA29" s="613"/>
      <c r="DB29" s="613"/>
      <c r="DC29" s="613"/>
      <c r="DD29" s="613"/>
      <c r="DE29" s="613"/>
      <c r="DF29" s="613"/>
      <c r="DG29" s="613"/>
      <c r="DH29" s="613"/>
      <c r="DI29" s="613"/>
      <c r="DJ29" s="613"/>
      <c r="DK29" s="613"/>
      <c r="DL29" s="613"/>
      <c r="DM29" s="613"/>
      <c r="DN29" s="613"/>
      <c r="DO29" s="613"/>
      <c r="DP29" s="613"/>
      <c r="DQ29" s="613"/>
      <c r="DR29" s="613"/>
      <c r="DS29" s="613"/>
      <c r="DT29" s="613"/>
      <c r="DU29" s="613"/>
      <c r="DV29" s="613"/>
      <c r="DW29" s="613"/>
      <c r="DX29" s="613"/>
      <c r="DY29" s="613"/>
      <c r="DZ29" s="613"/>
      <c r="EA29" s="613"/>
      <c r="EB29" s="613"/>
      <c r="EC29" s="613"/>
      <c r="ED29" s="613"/>
      <c r="EE29" s="613"/>
      <c r="EF29" s="613"/>
      <c r="EG29" s="613"/>
      <c r="EH29" s="613"/>
      <c r="EI29" s="613"/>
      <c r="EJ29" s="613"/>
      <c r="EK29" s="613"/>
      <c r="EL29" s="613"/>
      <c r="EM29" s="613"/>
      <c r="EN29" s="613"/>
      <c r="EO29" s="613"/>
      <c r="EP29" s="613"/>
      <c r="EQ29" s="613"/>
      <c r="ER29" s="613"/>
      <c r="ES29" s="613"/>
      <c r="ET29" s="613"/>
      <c r="EU29" s="613"/>
      <c r="EV29" s="613"/>
      <c r="EW29" s="613"/>
      <c r="EX29" s="613"/>
      <c r="EY29" s="613"/>
      <c r="EZ29" s="613"/>
      <c r="FA29" s="613"/>
      <c r="FB29" s="613"/>
      <c r="FC29" s="613"/>
      <c r="FD29" s="613"/>
      <c r="FE29" s="613"/>
      <c r="FF29" s="613"/>
      <c r="FG29" s="613"/>
      <c r="FH29" s="613"/>
      <c r="FI29" s="613"/>
      <c r="FJ29" s="613"/>
      <c r="FK29" s="613"/>
      <c r="FL29" s="613"/>
      <c r="FM29" s="613"/>
      <c r="FN29" s="613"/>
      <c r="FO29" s="613"/>
      <c r="FP29" s="613"/>
      <c r="FQ29" s="613"/>
      <c r="FR29" s="613"/>
      <c r="FS29" s="613"/>
      <c r="FT29" s="613"/>
      <c r="FU29" s="613"/>
      <c r="FV29" s="613"/>
      <c r="FW29" s="613"/>
      <c r="FX29" s="613"/>
      <c r="FY29" s="613"/>
      <c r="FZ29" s="613"/>
      <c r="GA29" s="613"/>
      <c r="GB29" s="613"/>
      <c r="GC29" s="613"/>
      <c r="GD29" s="613"/>
      <c r="GE29" s="613"/>
      <c r="GF29" s="613"/>
      <c r="GG29" s="613"/>
      <c r="GH29" s="613"/>
      <c r="GI29" s="613"/>
      <c r="GJ29" s="613"/>
      <c r="GK29" s="613"/>
      <c r="GL29" s="613"/>
      <c r="GM29" s="613"/>
      <c r="GN29" s="613"/>
      <c r="GO29" s="613"/>
      <c r="GP29" s="613"/>
      <c r="GQ29" s="613"/>
      <c r="GR29" s="613"/>
      <c r="GS29" s="613"/>
      <c r="GT29" s="613"/>
      <c r="GU29" s="613"/>
      <c r="GV29" s="613"/>
      <c r="GW29" s="613"/>
      <c r="GX29" s="613"/>
      <c r="GY29" s="613"/>
      <c r="GZ29" s="613"/>
      <c r="HA29" s="613"/>
      <c r="HB29" s="613"/>
      <c r="HC29" s="613"/>
      <c r="HD29" s="613"/>
      <c r="HE29" s="613"/>
      <c r="HF29" s="613"/>
      <c r="HG29" s="613"/>
      <c r="HH29" s="613"/>
      <c r="HI29" s="613"/>
      <c r="HJ29" s="613"/>
      <c r="HK29" s="613"/>
      <c r="HL29" s="613"/>
      <c r="HM29" s="613"/>
      <c r="HN29" s="613"/>
      <c r="HO29" s="613"/>
      <c r="HP29" s="613"/>
      <c r="HQ29" s="613"/>
      <c r="HR29" s="613"/>
      <c r="HS29" s="613"/>
      <c r="HT29" s="613"/>
      <c r="HU29" s="613"/>
      <c r="HV29" s="613"/>
      <c r="HW29" s="613"/>
      <c r="HX29" s="613"/>
      <c r="HY29" s="613"/>
      <c r="HZ29" s="613"/>
      <c r="IA29" s="613"/>
      <c r="IB29" s="613"/>
      <c r="IC29" s="613"/>
      <c r="ID29" s="613"/>
      <c r="IE29" s="613"/>
      <c r="IF29" s="613"/>
      <c r="IG29" s="613"/>
      <c r="IH29" s="613"/>
      <c r="II29" s="613"/>
      <c r="IJ29" s="613"/>
      <c r="IK29" s="613"/>
    </row>
    <row r="30" ht="27" customHeight="1" spans="1:245">
      <c r="A30" s="274" t="s">
        <v>140</v>
      </c>
      <c r="B30" s="312" t="s">
        <v>177</v>
      </c>
      <c r="C30" s="313" t="s">
        <v>141</v>
      </c>
      <c r="D30" s="460">
        <f t="shared" si="2"/>
        <v>266819</v>
      </c>
      <c r="E30" s="607">
        <v>20400</v>
      </c>
      <c r="F30" s="607">
        <v>5100</v>
      </c>
      <c r="G30" s="607">
        <v>3400</v>
      </c>
      <c r="H30" s="607">
        <v>5100</v>
      </c>
      <c r="I30" s="607">
        <v>8500</v>
      </c>
      <c r="J30" s="607">
        <v>0</v>
      </c>
      <c r="K30" s="607">
        <v>34000</v>
      </c>
      <c r="L30" s="607">
        <v>8500</v>
      </c>
      <c r="M30" s="607"/>
      <c r="N30" s="607"/>
      <c r="O30" s="607"/>
      <c r="P30" s="607"/>
      <c r="Q30" s="607">
        <v>34000</v>
      </c>
      <c r="R30" s="607">
        <v>9619</v>
      </c>
      <c r="S30" s="607">
        <v>0</v>
      </c>
      <c r="T30" s="607">
        <v>0</v>
      </c>
      <c r="U30" s="607">
        <v>111000</v>
      </c>
      <c r="V30" s="607">
        <v>0</v>
      </c>
      <c r="W30" s="607">
        <v>27200</v>
      </c>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c r="CU30" s="613"/>
      <c r="CV30" s="613"/>
      <c r="CW30" s="613"/>
      <c r="CX30" s="613"/>
      <c r="CY30" s="613"/>
      <c r="CZ30" s="613"/>
      <c r="DA30" s="613"/>
      <c r="DB30" s="613"/>
      <c r="DC30" s="613"/>
      <c r="DD30" s="613"/>
      <c r="DE30" s="613"/>
      <c r="DF30" s="613"/>
      <c r="DG30" s="613"/>
      <c r="DH30" s="613"/>
      <c r="DI30" s="613"/>
      <c r="DJ30" s="613"/>
      <c r="DK30" s="613"/>
      <c r="DL30" s="613"/>
      <c r="DM30" s="613"/>
      <c r="DN30" s="613"/>
      <c r="DO30" s="613"/>
      <c r="DP30" s="613"/>
      <c r="DQ30" s="613"/>
      <c r="DR30" s="613"/>
      <c r="DS30" s="613"/>
      <c r="DT30" s="613"/>
      <c r="DU30" s="613"/>
      <c r="DV30" s="613"/>
      <c r="DW30" s="613"/>
      <c r="DX30" s="613"/>
      <c r="DY30" s="613"/>
      <c r="DZ30" s="613"/>
      <c r="EA30" s="613"/>
      <c r="EB30" s="613"/>
      <c r="EC30" s="613"/>
      <c r="ED30" s="613"/>
      <c r="EE30" s="613"/>
      <c r="EF30" s="613"/>
      <c r="EG30" s="613"/>
      <c r="EH30" s="613"/>
      <c r="EI30" s="613"/>
      <c r="EJ30" s="613"/>
      <c r="EK30" s="613"/>
      <c r="EL30" s="613"/>
      <c r="EM30" s="613"/>
      <c r="EN30" s="613"/>
      <c r="EO30" s="613"/>
      <c r="EP30" s="613"/>
      <c r="EQ30" s="613"/>
      <c r="ER30" s="613"/>
      <c r="ES30" s="613"/>
      <c r="ET30" s="613"/>
      <c r="EU30" s="613"/>
      <c r="EV30" s="613"/>
      <c r="EW30" s="613"/>
      <c r="EX30" s="613"/>
      <c r="EY30" s="613"/>
      <c r="EZ30" s="613"/>
      <c r="FA30" s="613"/>
      <c r="FB30" s="613"/>
      <c r="FC30" s="613"/>
      <c r="FD30" s="613"/>
      <c r="FE30" s="613"/>
      <c r="FF30" s="613"/>
      <c r="FG30" s="613"/>
      <c r="FH30" s="613"/>
      <c r="FI30" s="613"/>
      <c r="FJ30" s="613"/>
      <c r="FK30" s="613"/>
      <c r="FL30" s="613"/>
      <c r="FM30" s="613"/>
      <c r="FN30" s="613"/>
      <c r="FO30" s="613"/>
      <c r="FP30" s="613"/>
      <c r="FQ30" s="613"/>
      <c r="FR30" s="613"/>
      <c r="FS30" s="613"/>
      <c r="FT30" s="613"/>
      <c r="FU30" s="613"/>
      <c r="FV30" s="613"/>
      <c r="FW30" s="613"/>
      <c r="FX30" s="613"/>
      <c r="FY30" s="613"/>
      <c r="FZ30" s="613"/>
      <c r="GA30" s="613"/>
      <c r="GB30" s="613"/>
      <c r="GC30" s="613"/>
      <c r="GD30" s="613"/>
      <c r="GE30" s="613"/>
      <c r="GF30" s="613"/>
      <c r="GG30" s="613"/>
      <c r="GH30" s="613"/>
      <c r="GI30" s="613"/>
      <c r="GJ30" s="613"/>
      <c r="GK30" s="613"/>
      <c r="GL30" s="613"/>
      <c r="GM30" s="613"/>
      <c r="GN30" s="613"/>
      <c r="GO30" s="613"/>
      <c r="GP30" s="613"/>
      <c r="GQ30" s="613"/>
      <c r="GR30" s="613"/>
      <c r="GS30" s="613"/>
      <c r="GT30" s="613"/>
      <c r="GU30" s="613"/>
      <c r="GV30" s="613"/>
      <c r="GW30" s="613"/>
      <c r="GX30" s="613"/>
      <c r="GY30" s="613"/>
      <c r="GZ30" s="613"/>
      <c r="HA30" s="613"/>
      <c r="HB30" s="613"/>
      <c r="HC30" s="613"/>
      <c r="HD30" s="613"/>
      <c r="HE30" s="613"/>
      <c r="HF30" s="613"/>
      <c r="HG30" s="613"/>
      <c r="HH30" s="613"/>
      <c r="HI30" s="613"/>
      <c r="HJ30" s="613"/>
      <c r="HK30" s="613"/>
      <c r="HL30" s="613"/>
      <c r="HM30" s="613"/>
      <c r="HN30" s="613"/>
      <c r="HO30" s="613"/>
      <c r="HP30" s="613"/>
      <c r="HQ30" s="613"/>
      <c r="HR30" s="613"/>
      <c r="HS30" s="613"/>
      <c r="HT30" s="613"/>
      <c r="HU30" s="613"/>
      <c r="HV30" s="613"/>
      <c r="HW30" s="613"/>
      <c r="HX30" s="613"/>
      <c r="HY30" s="613"/>
      <c r="HZ30" s="613"/>
      <c r="IA30" s="613"/>
      <c r="IB30" s="613"/>
      <c r="IC30" s="613"/>
      <c r="ID30" s="613"/>
      <c r="IE30" s="613"/>
      <c r="IF30" s="613"/>
      <c r="IG30" s="613"/>
      <c r="IH30" s="613"/>
      <c r="II30" s="613"/>
      <c r="IJ30" s="613"/>
      <c r="IK30" s="613"/>
    </row>
    <row r="31" s="251" customFormat="1" ht="27" customHeight="1" spans="1:245">
      <c r="A31" s="418"/>
      <c r="B31" s="309" t="s">
        <v>183</v>
      </c>
      <c r="C31" s="317" t="s">
        <v>184</v>
      </c>
      <c r="D31" s="297">
        <v>16447</v>
      </c>
      <c r="E31" s="297">
        <v>1200</v>
      </c>
      <c r="F31" s="297">
        <v>300</v>
      </c>
      <c r="G31" s="297">
        <v>200</v>
      </c>
      <c r="H31" s="297">
        <v>300</v>
      </c>
      <c r="I31" s="297">
        <v>500</v>
      </c>
      <c r="J31" s="297">
        <v>0</v>
      </c>
      <c r="K31" s="297">
        <v>2000</v>
      </c>
      <c r="L31" s="297">
        <v>500</v>
      </c>
      <c r="M31" s="297">
        <v>0</v>
      </c>
      <c r="N31" s="297">
        <v>1000</v>
      </c>
      <c r="O31" s="297">
        <v>0</v>
      </c>
      <c r="P31" s="297">
        <v>0</v>
      </c>
      <c r="Q31" s="297">
        <v>2000</v>
      </c>
      <c r="R31" s="297">
        <v>247</v>
      </c>
      <c r="S31" s="297">
        <v>0</v>
      </c>
      <c r="T31" s="297">
        <v>0</v>
      </c>
      <c r="U31" s="297">
        <v>6600</v>
      </c>
      <c r="V31" s="297">
        <v>0</v>
      </c>
      <c r="W31" s="297">
        <v>1600</v>
      </c>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c r="BC31" s="617"/>
      <c r="BD31" s="617"/>
      <c r="BE31" s="617"/>
      <c r="BF31" s="617"/>
      <c r="BG31" s="617"/>
      <c r="BH31" s="617"/>
      <c r="BI31" s="617"/>
      <c r="BJ31" s="617"/>
      <c r="BK31" s="617"/>
      <c r="BL31" s="617"/>
      <c r="BM31" s="617"/>
      <c r="BN31" s="617"/>
      <c r="BO31" s="617"/>
      <c r="BP31" s="617"/>
      <c r="BQ31" s="617"/>
      <c r="BR31" s="617"/>
      <c r="BS31" s="617"/>
      <c r="BT31" s="617"/>
      <c r="BU31" s="617"/>
      <c r="BV31" s="617"/>
      <c r="BW31" s="617"/>
      <c r="BX31" s="617"/>
      <c r="BY31" s="617"/>
      <c r="BZ31" s="617"/>
      <c r="CA31" s="617"/>
      <c r="CB31" s="617"/>
      <c r="CC31" s="617"/>
      <c r="CD31" s="617"/>
      <c r="CE31" s="617"/>
      <c r="CF31" s="617"/>
      <c r="CG31" s="617"/>
      <c r="CH31" s="617"/>
      <c r="CI31" s="617"/>
      <c r="CJ31" s="617"/>
      <c r="CK31" s="617"/>
      <c r="CL31" s="617"/>
      <c r="CM31" s="617"/>
      <c r="CN31" s="617"/>
      <c r="CO31" s="617"/>
      <c r="CP31" s="617"/>
      <c r="CQ31" s="617"/>
      <c r="CR31" s="617"/>
      <c r="CS31" s="617"/>
      <c r="CT31" s="617"/>
      <c r="CU31" s="617"/>
      <c r="CV31" s="617"/>
      <c r="CW31" s="617"/>
      <c r="CX31" s="617"/>
      <c r="CY31" s="617"/>
      <c r="CZ31" s="617"/>
      <c r="DA31" s="617"/>
      <c r="DB31" s="617"/>
      <c r="DC31" s="617"/>
      <c r="DD31" s="617"/>
      <c r="DE31" s="617"/>
      <c r="DF31" s="617"/>
      <c r="DG31" s="617"/>
      <c r="DH31" s="617"/>
      <c r="DI31" s="617"/>
      <c r="DJ31" s="617"/>
      <c r="DK31" s="617"/>
      <c r="DL31" s="617"/>
      <c r="DM31" s="617"/>
      <c r="DN31" s="617"/>
      <c r="DO31" s="617"/>
      <c r="DP31" s="617"/>
      <c r="DQ31" s="617"/>
      <c r="DR31" s="617"/>
      <c r="DS31" s="617"/>
      <c r="DT31" s="617"/>
      <c r="DU31" s="617"/>
      <c r="DV31" s="617"/>
      <c r="DW31" s="617"/>
      <c r="DX31" s="617"/>
      <c r="DY31" s="617"/>
      <c r="DZ31" s="617"/>
      <c r="EA31" s="617"/>
      <c r="EB31" s="617"/>
      <c r="EC31" s="617"/>
      <c r="ED31" s="617"/>
      <c r="EE31" s="617"/>
      <c r="EF31" s="617"/>
      <c r="EG31" s="617"/>
      <c r="EH31" s="617"/>
      <c r="EI31" s="617"/>
      <c r="EJ31" s="617"/>
      <c r="EK31" s="617"/>
      <c r="EL31" s="617"/>
      <c r="EM31" s="617"/>
      <c r="EN31" s="617"/>
      <c r="EO31" s="617"/>
      <c r="EP31" s="617"/>
      <c r="EQ31" s="617"/>
      <c r="ER31" s="617"/>
      <c r="ES31" s="617"/>
      <c r="ET31" s="617"/>
      <c r="EU31" s="617"/>
      <c r="EV31" s="617"/>
      <c r="EW31" s="617"/>
      <c r="EX31" s="617"/>
      <c r="EY31" s="617"/>
      <c r="EZ31" s="617"/>
      <c r="FA31" s="617"/>
      <c r="FB31" s="617"/>
      <c r="FC31" s="617"/>
      <c r="FD31" s="617"/>
      <c r="FE31" s="617"/>
      <c r="FF31" s="617"/>
      <c r="FG31" s="617"/>
      <c r="FH31" s="617"/>
      <c r="FI31" s="617"/>
      <c r="FJ31" s="617"/>
      <c r="FK31" s="617"/>
      <c r="FL31" s="617"/>
      <c r="FM31" s="617"/>
      <c r="FN31" s="617"/>
      <c r="FO31" s="617"/>
      <c r="FP31" s="617"/>
      <c r="FQ31" s="617"/>
      <c r="FR31" s="617"/>
      <c r="FS31" s="617"/>
      <c r="FT31" s="617"/>
      <c r="FU31" s="617"/>
      <c r="FV31" s="617"/>
      <c r="FW31" s="617"/>
      <c r="FX31" s="617"/>
      <c r="FY31" s="617"/>
      <c r="FZ31" s="617"/>
      <c r="GA31" s="617"/>
      <c r="GB31" s="617"/>
      <c r="GC31" s="617"/>
      <c r="GD31" s="617"/>
      <c r="GE31" s="617"/>
      <c r="GF31" s="617"/>
      <c r="GG31" s="617"/>
      <c r="GH31" s="617"/>
      <c r="GI31" s="617"/>
      <c r="GJ31" s="617"/>
      <c r="GK31" s="617"/>
      <c r="GL31" s="617"/>
      <c r="GM31" s="617"/>
      <c r="GN31" s="617"/>
      <c r="GO31" s="617"/>
      <c r="GP31" s="617"/>
      <c r="GQ31" s="617"/>
      <c r="GR31" s="617"/>
      <c r="GS31" s="617"/>
      <c r="GT31" s="617"/>
      <c r="GU31" s="617"/>
      <c r="GV31" s="617"/>
      <c r="GW31" s="617"/>
      <c r="GX31" s="617"/>
      <c r="GY31" s="617"/>
      <c r="GZ31" s="617"/>
      <c r="HA31" s="617"/>
      <c r="HB31" s="617"/>
      <c r="HC31" s="617"/>
      <c r="HD31" s="617"/>
      <c r="HE31" s="617"/>
      <c r="HF31" s="617"/>
      <c r="HG31" s="617"/>
      <c r="HH31" s="617"/>
      <c r="HI31" s="617"/>
      <c r="HJ31" s="617"/>
      <c r="HK31" s="617"/>
      <c r="HL31" s="617"/>
      <c r="HM31" s="617"/>
      <c r="HN31" s="617"/>
      <c r="HO31" s="617"/>
      <c r="HP31" s="617"/>
      <c r="HQ31" s="617"/>
      <c r="HR31" s="617"/>
      <c r="HS31" s="617"/>
      <c r="HT31" s="617"/>
      <c r="HU31" s="617"/>
      <c r="HV31" s="617"/>
      <c r="HW31" s="617"/>
      <c r="HX31" s="617"/>
      <c r="HY31" s="617"/>
      <c r="HZ31" s="617"/>
      <c r="IA31" s="617"/>
      <c r="IB31" s="617"/>
      <c r="IC31" s="617"/>
      <c r="ID31" s="617"/>
      <c r="IE31" s="617"/>
      <c r="IF31" s="617"/>
      <c r="IG31" s="617"/>
      <c r="IH31" s="617"/>
      <c r="II31" s="617"/>
      <c r="IJ31" s="617"/>
      <c r="IK31" s="617"/>
    </row>
    <row r="32" s="212" customFormat="1" ht="27" customHeight="1" spans="1:245">
      <c r="A32" s="312">
        <v>214</v>
      </c>
      <c r="B32" s="312" t="s">
        <v>183</v>
      </c>
      <c r="C32" s="311" t="s">
        <v>185</v>
      </c>
      <c r="D32" s="411">
        <v>16447</v>
      </c>
      <c r="E32" s="411">
        <v>1200</v>
      </c>
      <c r="F32" s="411">
        <v>300</v>
      </c>
      <c r="G32" s="411">
        <v>200</v>
      </c>
      <c r="H32" s="411">
        <v>300</v>
      </c>
      <c r="I32" s="411">
        <v>500</v>
      </c>
      <c r="J32" s="411">
        <v>0</v>
      </c>
      <c r="K32" s="411">
        <v>2000</v>
      </c>
      <c r="L32" s="411">
        <v>500</v>
      </c>
      <c r="M32" s="411">
        <v>0</v>
      </c>
      <c r="N32" s="411">
        <v>1000</v>
      </c>
      <c r="O32" s="411">
        <v>0</v>
      </c>
      <c r="P32" s="411">
        <v>0</v>
      </c>
      <c r="Q32" s="411">
        <v>2000</v>
      </c>
      <c r="R32" s="411">
        <v>247</v>
      </c>
      <c r="S32" s="411">
        <v>0</v>
      </c>
      <c r="T32" s="411">
        <v>0</v>
      </c>
      <c r="U32" s="411">
        <v>6600</v>
      </c>
      <c r="V32" s="411">
        <v>0</v>
      </c>
      <c r="W32" s="411">
        <v>1600</v>
      </c>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c r="CU32" s="613"/>
      <c r="CV32" s="613"/>
      <c r="CW32" s="613"/>
      <c r="CX32" s="613"/>
      <c r="CY32" s="613"/>
      <c r="CZ32" s="613"/>
      <c r="DA32" s="613"/>
      <c r="DB32" s="613"/>
      <c r="DC32" s="613"/>
      <c r="DD32" s="613"/>
      <c r="DE32" s="613"/>
      <c r="DF32" s="613"/>
      <c r="DG32" s="613"/>
      <c r="DH32" s="613"/>
      <c r="DI32" s="613"/>
      <c r="DJ32" s="613"/>
      <c r="DK32" s="613"/>
      <c r="DL32" s="613"/>
      <c r="DM32" s="613"/>
      <c r="DN32" s="613"/>
      <c r="DO32" s="613"/>
      <c r="DP32" s="613"/>
      <c r="DQ32" s="613"/>
      <c r="DR32" s="613"/>
      <c r="DS32" s="613"/>
      <c r="DT32" s="613"/>
      <c r="DU32" s="613"/>
      <c r="DV32" s="613"/>
      <c r="DW32" s="613"/>
      <c r="DX32" s="613"/>
      <c r="DY32" s="613"/>
      <c r="DZ32" s="613"/>
      <c r="EA32" s="613"/>
      <c r="EB32" s="613"/>
      <c r="EC32" s="613"/>
      <c r="ED32" s="613"/>
      <c r="EE32" s="613"/>
      <c r="EF32" s="613"/>
      <c r="EG32" s="613"/>
      <c r="EH32" s="613"/>
      <c r="EI32" s="613"/>
      <c r="EJ32" s="613"/>
      <c r="EK32" s="613"/>
      <c r="EL32" s="613"/>
      <c r="EM32" s="613"/>
      <c r="EN32" s="613"/>
      <c r="EO32" s="613"/>
      <c r="EP32" s="613"/>
      <c r="EQ32" s="613"/>
      <c r="ER32" s="613"/>
      <c r="ES32" s="613"/>
      <c r="ET32" s="613"/>
      <c r="EU32" s="613"/>
      <c r="EV32" s="613"/>
      <c r="EW32" s="613"/>
      <c r="EX32" s="613"/>
      <c r="EY32" s="613"/>
      <c r="EZ32" s="613"/>
      <c r="FA32" s="613"/>
      <c r="FB32" s="613"/>
      <c r="FC32" s="613"/>
      <c r="FD32" s="613"/>
      <c r="FE32" s="613"/>
      <c r="FF32" s="613"/>
      <c r="FG32" s="613"/>
      <c r="FH32" s="613"/>
      <c r="FI32" s="613"/>
      <c r="FJ32" s="613"/>
      <c r="FK32" s="613"/>
      <c r="FL32" s="613"/>
      <c r="FM32" s="613"/>
      <c r="FN32" s="613"/>
      <c r="FO32" s="613"/>
      <c r="FP32" s="613"/>
      <c r="FQ32" s="613"/>
      <c r="FR32" s="613"/>
      <c r="FS32" s="613"/>
      <c r="FT32" s="613"/>
      <c r="FU32" s="613"/>
      <c r="FV32" s="613"/>
      <c r="FW32" s="613"/>
      <c r="FX32" s="613"/>
      <c r="FY32" s="613"/>
      <c r="FZ32" s="613"/>
      <c r="GA32" s="613"/>
      <c r="GB32" s="613"/>
      <c r="GC32" s="613"/>
      <c r="GD32" s="613"/>
      <c r="GE32" s="613"/>
      <c r="GF32" s="613"/>
      <c r="GG32" s="613"/>
      <c r="GH32" s="613"/>
      <c r="GI32" s="613"/>
      <c r="GJ32" s="613"/>
      <c r="GK32" s="613"/>
      <c r="GL32" s="613"/>
      <c r="GM32" s="613"/>
      <c r="GN32" s="613"/>
      <c r="GO32" s="613"/>
      <c r="GP32" s="613"/>
      <c r="GQ32" s="613"/>
      <c r="GR32" s="613"/>
      <c r="GS32" s="613"/>
      <c r="GT32" s="613"/>
      <c r="GU32" s="613"/>
      <c r="GV32" s="613"/>
      <c r="GW32" s="613"/>
      <c r="GX32" s="613"/>
      <c r="GY32" s="613"/>
      <c r="GZ32" s="613"/>
      <c r="HA32" s="613"/>
      <c r="HB32" s="613"/>
      <c r="HC32" s="613"/>
      <c r="HD32" s="613"/>
      <c r="HE32" s="613"/>
      <c r="HF32" s="613"/>
      <c r="HG32" s="613"/>
      <c r="HH32" s="613"/>
      <c r="HI32" s="613"/>
      <c r="HJ32" s="613"/>
      <c r="HK32" s="613"/>
      <c r="HL32" s="613"/>
      <c r="HM32" s="613"/>
      <c r="HN32" s="613"/>
      <c r="HO32" s="613"/>
      <c r="HP32" s="613"/>
      <c r="HQ32" s="613"/>
      <c r="HR32" s="613"/>
      <c r="HS32" s="613"/>
      <c r="HT32" s="613"/>
      <c r="HU32" s="613"/>
      <c r="HV32" s="613"/>
      <c r="HW32" s="613"/>
      <c r="HX32" s="613"/>
      <c r="HY32" s="613"/>
      <c r="HZ32" s="613"/>
      <c r="IA32" s="613"/>
      <c r="IB32" s="613"/>
      <c r="IC32" s="613"/>
      <c r="ID32" s="613"/>
      <c r="IE32" s="613"/>
      <c r="IF32" s="613"/>
      <c r="IG32" s="613"/>
      <c r="IH32" s="613"/>
      <c r="II32" s="613"/>
      <c r="IJ32" s="613"/>
      <c r="IK32" s="613"/>
    </row>
    <row r="33" s="212" customFormat="1" ht="27" customHeight="1" spans="1:245">
      <c r="A33" s="312" t="s">
        <v>138</v>
      </c>
      <c r="B33" s="312" t="s">
        <v>183</v>
      </c>
      <c r="C33" s="311" t="s">
        <v>186</v>
      </c>
      <c r="D33" s="411">
        <v>16447</v>
      </c>
      <c r="E33" s="411">
        <v>1200</v>
      </c>
      <c r="F33" s="411">
        <v>300</v>
      </c>
      <c r="G33" s="411">
        <v>200</v>
      </c>
      <c r="H33" s="411">
        <v>300</v>
      </c>
      <c r="I33" s="411">
        <v>500</v>
      </c>
      <c r="J33" s="411">
        <v>0</v>
      </c>
      <c r="K33" s="411">
        <v>2000</v>
      </c>
      <c r="L33" s="411">
        <v>500</v>
      </c>
      <c r="M33" s="411">
        <v>0</v>
      </c>
      <c r="N33" s="411">
        <v>1000</v>
      </c>
      <c r="O33" s="411">
        <v>0</v>
      </c>
      <c r="P33" s="411">
        <v>0</v>
      </c>
      <c r="Q33" s="411">
        <v>2000</v>
      </c>
      <c r="R33" s="411">
        <v>247</v>
      </c>
      <c r="S33" s="411">
        <v>0</v>
      </c>
      <c r="T33" s="411">
        <v>0</v>
      </c>
      <c r="U33" s="411">
        <v>6600</v>
      </c>
      <c r="V33" s="411">
        <v>0</v>
      </c>
      <c r="W33" s="411">
        <v>1600</v>
      </c>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3"/>
      <c r="CV33" s="613"/>
      <c r="CW33" s="613"/>
      <c r="CX33" s="613"/>
      <c r="CY33" s="613"/>
      <c r="CZ33" s="613"/>
      <c r="DA33" s="613"/>
      <c r="DB33" s="613"/>
      <c r="DC33" s="613"/>
      <c r="DD33" s="613"/>
      <c r="DE33" s="613"/>
      <c r="DF33" s="613"/>
      <c r="DG33" s="613"/>
      <c r="DH33" s="613"/>
      <c r="DI33" s="613"/>
      <c r="DJ33" s="613"/>
      <c r="DK33" s="613"/>
      <c r="DL33" s="613"/>
      <c r="DM33" s="613"/>
      <c r="DN33" s="613"/>
      <c r="DO33" s="613"/>
      <c r="DP33" s="613"/>
      <c r="DQ33" s="613"/>
      <c r="DR33" s="613"/>
      <c r="DS33" s="613"/>
      <c r="DT33" s="613"/>
      <c r="DU33" s="613"/>
      <c r="DV33" s="613"/>
      <c r="DW33" s="613"/>
      <c r="DX33" s="613"/>
      <c r="DY33" s="613"/>
      <c r="DZ33" s="613"/>
      <c r="EA33" s="613"/>
      <c r="EB33" s="613"/>
      <c r="EC33" s="613"/>
      <c r="ED33" s="613"/>
      <c r="EE33" s="613"/>
      <c r="EF33" s="613"/>
      <c r="EG33" s="613"/>
      <c r="EH33" s="613"/>
      <c r="EI33" s="613"/>
      <c r="EJ33" s="613"/>
      <c r="EK33" s="613"/>
      <c r="EL33" s="613"/>
      <c r="EM33" s="613"/>
      <c r="EN33" s="613"/>
      <c r="EO33" s="613"/>
      <c r="EP33" s="613"/>
      <c r="EQ33" s="613"/>
      <c r="ER33" s="613"/>
      <c r="ES33" s="613"/>
      <c r="ET33" s="613"/>
      <c r="EU33" s="613"/>
      <c r="EV33" s="613"/>
      <c r="EW33" s="613"/>
      <c r="EX33" s="613"/>
      <c r="EY33" s="613"/>
      <c r="EZ33" s="613"/>
      <c r="FA33" s="613"/>
      <c r="FB33" s="613"/>
      <c r="FC33" s="613"/>
      <c r="FD33" s="613"/>
      <c r="FE33" s="613"/>
      <c r="FF33" s="613"/>
      <c r="FG33" s="613"/>
      <c r="FH33" s="613"/>
      <c r="FI33" s="613"/>
      <c r="FJ33" s="613"/>
      <c r="FK33" s="613"/>
      <c r="FL33" s="613"/>
      <c r="FM33" s="613"/>
      <c r="FN33" s="613"/>
      <c r="FO33" s="613"/>
      <c r="FP33" s="613"/>
      <c r="FQ33" s="613"/>
      <c r="FR33" s="613"/>
      <c r="FS33" s="613"/>
      <c r="FT33" s="613"/>
      <c r="FU33" s="613"/>
      <c r="FV33" s="613"/>
      <c r="FW33" s="613"/>
      <c r="FX33" s="613"/>
      <c r="FY33" s="613"/>
      <c r="FZ33" s="613"/>
      <c r="GA33" s="613"/>
      <c r="GB33" s="613"/>
      <c r="GC33" s="613"/>
      <c r="GD33" s="613"/>
      <c r="GE33" s="613"/>
      <c r="GF33" s="613"/>
      <c r="GG33" s="613"/>
      <c r="GH33" s="613"/>
      <c r="GI33" s="613"/>
      <c r="GJ33" s="613"/>
      <c r="GK33" s="613"/>
      <c r="GL33" s="613"/>
      <c r="GM33" s="613"/>
      <c r="GN33" s="613"/>
      <c r="GO33" s="613"/>
      <c r="GP33" s="613"/>
      <c r="GQ33" s="613"/>
      <c r="GR33" s="613"/>
      <c r="GS33" s="613"/>
      <c r="GT33" s="613"/>
      <c r="GU33" s="613"/>
      <c r="GV33" s="613"/>
      <c r="GW33" s="613"/>
      <c r="GX33" s="613"/>
      <c r="GY33" s="613"/>
      <c r="GZ33" s="613"/>
      <c r="HA33" s="613"/>
      <c r="HB33" s="613"/>
      <c r="HC33" s="613"/>
      <c r="HD33" s="613"/>
      <c r="HE33" s="613"/>
      <c r="HF33" s="613"/>
      <c r="HG33" s="613"/>
      <c r="HH33" s="613"/>
      <c r="HI33" s="613"/>
      <c r="HJ33" s="613"/>
      <c r="HK33" s="613"/>
      <c r="HL33" s="613"/>
      <c r="HM33" s="613"/>
      <c r="HN33" s="613"/>
      <c r="HO33" s="613"/>
      <c r="HP33" s="613"/>
      <c r="HQ33" s="613"/>
      <c r="HR33" s="613"/>
      <c r="HS33" s="613"/>
      <c r="HT33" s="613"/>
      <c r="HU33" s="613"/>
      <c r="HV33" s="613"/>
      <c r="HW33" s="613"/>
      <c r="HX33" s="613"/>
      <c r="HY33" s="613"/>
      <c r="HZ33" s="613"/>
      <c r="IA33" s="613"/>
      <c r="IB33" s="613"/>
      <c r="IC33" s="613"/>
      <c r="ID33" s="613"/>
      <c r="IE33" s="613"/>
      <c r="IF33" s="613"/>
      <c r="IG33" s="613"/>
      <c r="IH33" s="613"/>
      <c r="II33" s="613"/>
      <c r="IJ33" s="613"/>
      <c r="IK33" s="613"/>
    </row>
    <row r="34" s="212" customFormat="1" ht="27" customHeight="1" spans="1:245">
      <c r="A34" s="312" t="s">
        <v>140</v>
      </c>
      <c r="B34" s="312" t="s">
        <v>183</v>
      </c>
      <c r="C34" s="311" t="s">
        <v>179</v>
      </c>
      <c r="D34" s="411">
        <v>16447</v>
      </c>
      <c r="E34" s="411">
        <v>1200</v>
      </c>
      <c r="F34" s="411">
        <v>300</v>
      </c>
      <c r="G34" s="411">
        <v>200</v>
      </c>
      <c r="H34" s="411">
        <v>300</v>
      </c>
      <c r="I34" s="411">
        <v>500</v>
      </c>
      <c r="J34" s="411">
        <v>0</v>
      </c>
      <c r="K34" s="411">
        <v>2000</v>
      </c>
      <c r="L34" s="411">
        <v>500</v>
      </c>
      <c r="M34" s="411">
        <v>0</v>
      </c>
      <c r="N34" s="411">
        <v>1000</v>
      </c>
      <c r="O34" s="411">
        <v>0</v>
      </c>
      <c r="P34" s="411">
        <v>0</v>
      </c>
      <c r="Q34" s="411">
        <v>2000</v>
      </c>
      <c r="R34" s="411">
        <v>247</v>
      </c>
      <c r="S34" s="411">
        <v>0</v>
      </c>
      <c r="T34" s="411">
        <v>0</v>
      </c>
      <c r="U34" s="411">
        <v>6600</v>
      </c>
      <c r="V34" s="411">
        <v>0</v>
      </c>
      <c r="W34" s="411">
        <v>1600</v>
      </c>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c r="CU34" s="613"/>
      <c r="CV34" s="613"/>
      <c r="CW34" s="613"/>
      <c r="CX34" s="613"/>
      <c r="CY34" s="613"/>
      <c r="CZ34" s="613"/>
      <c r="DA34" s="613"/>
      <c r="DB34" s="613"/>
      <c r="DC34" s="613"/>
      <c r="DD34" s="613"/>
      <c r="DE34" s="613"/>
      <c r="DF34" s="613"/>
      <c r="DG34" s="613"/>
      <c r="DH34" s="613"/>
      <c r="DI34" s="613"/>
      <c r="DJ34" s="613"/>
      <c r="DK34" s="613"/>
      <c r="DL34" s="613"/>
      <c r="DM34" s="613"/>
      <c r="DN34" s="613"/>
      <c r="DO34" s="613"/>
      <c r="DP34" s="613"/>
      <c r="DQ34" s="613"/>
      <c r="DR34" s="613"/>
      <c r="DS34" s="613"/>
      <c r="DT34" s="613"/>
      <c r="DU34" s="613"/>
      <c r="DV34" s="613"/>
      <c r="DW34" s="613"/>
      <c r="DX34" s="613"/>
      <c r="DY34" s="613"/>
      <c r="DZ34" s="613"/>
      <c r="EA34" s="613"/>
      <c r="EB34" s="613"/>
      <c r="EC34" s="613"/>
      <c r="ED34" s="613"/>
      <c r="EE34" s="613"/>
      <c r="EF34" s="613"/>
      <c r="EG34" s="613"/>
      <c r="EH34" s="613"/>
      <c r="EI34" s="613"/>
      <c r="EJ34" s="613"/>
      <c r="EK34" s="613"/>
      <c r="EL34" s="613"/>
      <c r="EM34" s="613"/>
      <c r="EN34" s="613"/>
      <c r="EO34" s="613"/>
      <c r="EP34" s="613"/>
      <c r="EQ34" s="613"/>
      <c r="ER34" s="613"/>
      <c r="ES34" s="613"/>
      <c r="ET34" s="613"/>
      <c r="EU34" s="613"/>
      <c r="EV34" s="613"/>
      <c r="EW34" s="613"/>
      <c r="EX34" s="613"/>
      <c r="EY34" s="613"/>
      <c r="EZ34" s="613"/>
      <c r="FA34" s="613"/>
      <c r="FB34" s="613"/>
      <c r="FC34" s="613"/>
      <c r="FD34" s="613"/>
      <c r="FE34" s="613"/>
      <c r="FF34" s="613"/>
      <c r="FG34" s="613"/>
      <c r="FH34" s="613"/>
      <c r="FI34" s="613"/>
      <c r="FJ34" s="613"/>
      <c r="FK34" s="613"/>
      <c r="FL34" s="613"/>
      <c r="FM34" s="613"/>
      <c r="FN34" s="613"/>
      <c r="FO34" s="613"/>
      <c r="FP34" s="613"/>
      <c r="FQ34" s="613"/>
      <c r="FR34" s="613"/>
      <c r="FS34" s="613"/>
      <c r="FT34" s="613"/>
      <c r="FU34" s="613"/>
      <c r="FV34" s="613"/>
      <c r="FW34" s="613"/>
      <c r="FX34" s="613"/>
      <c r="FY34" s="613"/>
      <c r="FZ34" s="613"/>
      <c r="GA34" s="613"/>
      <c r="GB34" s="613"/>
      <c r="GC34" s="613"/>
      <c r="GD34" s="613"/>
      <c r="GE34" s="613"/>
      <c r="GF34" s="613"/>
      <c r="GG34" s="613"/>
      <c r="GH34" s="613"/>
      <c r="GI34" s="613"/>
      <c r="GJ34" s="613"/>
      <c r="GK34" s="613"/>
      <c r="GL34" s="613"/>
      <c r="GM34" s="613"/>
      <c r="GN34" s="613"/>
      <c r="GO34" s="613"/>
      <c r="GP34" s="613"/>
      <c r="GQ34" s="613"/>
      <c r="GR34" s="613"/>
      <c r="GS34" s="613"/>
      <c r="GT34" s="613"/>
      <c r="GU34" s="613"/>
      <c r="GV34" s="613"/>
      <c r="GW34" s="613"/>
      <c r="GX34" s="613"/>
      <c r="GY34" s="613"/>
      <c r="GZ34" s="613"/>
      <c r="HA34" s="613"/>
      <c r="HB34" s="613"/>
      <c r="HC34" s="613"/>
      <c r="HD34" s="613"/>
      <c r="HE34" s="613"/>
      <c r="HF34" s="613"/>
      <c r="HG34" s="613"/>
      <c r="HH34" s="613"/>
      <c r="HI34" s="613"/>
      <c r="HJ34" s="613"/>
      <c r="HK34" s="613"/>
      <c r="HL34" s="613"/>
      <c r="HM34" s="613"/>
      <c r="HN34" s="613"/>
      <c r="HO34" s="613"/>
      <c r="HP34" s="613"/>
      <c r="HQ34" s="613"/>
      <c r="HR34" s="613"/>
      <c r="HS34" s="613"/>
      <c r="HT34" s="613"/>
      <c r="HU34" s="613"/>
      <c r="HV34" s="613"/>
      <c r="HW34" s="613"/>
      <c r="HX34" s="613"/>
      <c r="HY34" s="613"/>
      <c r="HZ34" s="613"/>
      <c r="IA34" s="613"/>
      <c r="IB34" s="613"/>
      <c r="IC34" s="613"/>
      <c r="ID34" s="613"/>
      <c r="IE34" s="613"/>
      <c r="IF34" s="613"/>
      <c r="IG34" s="613"/>
      <c r="IH34" s="613"/>
      <c r="II34" s="613"/>
      <c r="IJ34" s="613"/>
      <c r="IK34" s="613"/>
    </row>
    <row r="35" ht="26.1" customHeight="1" spans="1:23">
      <c r="A35" s="231"/>
      <c r="B35" s="324"/>
      <c r="C35" s="232"/>
      <c r="D35" s="361"/>
      <c r="E35" s="361"/>
      <c r="F35" s="361"/>
      <c r="G35" s="361"/>
      <c r="H35" s="361"/>
      <c r="I35" s="361"/>
      <c r="J35" s="361"/>
      <c r="K35" s="361"/>
      <c r="L35" s="361"/>
      <c r="M35" s="361"/>
      <c r="N35" s="361"/>
      <c r="O35" s="361"/>
      <c r="P35" s="361"/>
      <c r="Q35" s="361"/>
      <c r="R35" s="361"/>
      <c r="S35" s="361"/>
      <c r="T35" s="361"/>
      <c r="U35" s="361"/>
      <c r="V35" s="361"/>
      <c r="W35" s="361"/>
    </row>
    <row r="36" ht="26.1" customHeight="1" spans="1:23">
      <c r="A36" s="231"/>
      <c r="B36" s="324"/>
      <c r="C36" s="232"/>
      <c r="D36" s="361"/>
      <c r="E36" s="361"/>
      <c r="F36" s="361"/>
      <c r="G36" s="361"/>
      <c r="H36" s="361"/>
      <c r="I36" s="361"/>
      <c r="J36" s="361"/>
      <c r="K36" s="361"/>
      <c r="L36" s="361"/>
      <c r="M36" s="361"/>
      <c r="N36" s="361"/>
      <c r="O36" s="361"/>
      <c r="P36" s="361"/>
      <c r="Q36" s="361"/>
      <c r="R36" s="361"/>
      <c r="S36" s="361"/>
      <c r="T36" s="361"/>
      <c r="U36" s="361"/>
      <c r="V36" s="361"/>
      <c r="W36" s="361"/>
    </row>
    <row r="37" ht="12" spans="4:23">
      <c r="D37" s="609"/>
      <c r="E37" s="609"/>
      <c r="F37" s="609"/>
      <c r="G37" s="609"/>
      <c r="H37" s="609"/>
      <c r="I37" s="609"/>
      <c r="J37" s="609"/>
      <c r="K37" s="609"/>
      <c r="L37" s="609"/>
      <c r="M37" s="609"/>
      <c r="N37" s="609"/>
      <c r="O37" s="609"/>
      <c r="P37" s="609"/>
      <c r="Q37" s="609"/>
      <c r="R37" s="609"/>
      <c r="S37" s="609"/>
      <c r="T37" s="609"/>
      <c r="U37" s="609"/>
      <c r="V37" s="609"/>
      <c r="W37" s="609"/>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6"/>
  <sheetViews>
    <sheetView showGridLines="0" showZeros="0" zoomScale="115" zoomScaleNormal="115" workbookViewId="0">
      <selection activeCell="A15" sqref="A15:C15"/>
    </sheetView>
  </sheetViews>
  <sheetFormatPr defaultColWidth="9.16666666666667" defaultRowHeight="11.25"/>
  <cols>
    <col min="1" max="1" width="25" customWidth="1"/>
    <col min="2" max="2" width="20" style="252" customWidth="1"/>
    <col min="3" max="3" width="56.8333333333333" customWidth="1"/>
    <col min="4" max="4" width="14.6666666666667" customWidth="1"/>
    <col min="5" max="6" width="11.6666666666667" customWidth="1"/>
    <col min="7" max="7" width="12.5" customWidth="1"/>
    <col min="8" max="8" width="11.6666666666667" customWidth="1"/>
    <col min="9" max="9" width="14.5" customWidth="1"/>
    <col min="10" max="10" width="11.6666666666667" customWidth="1"/>
    <col min="11" max="11" width="12.6666666666667" customWidth="1"/>
    <col min="12" max="15" width="11.6666666666667" customWidth="1"/>
    <col min="16" max="227" width="6.66666666666667" customWidth="1"/>
  </cols>
  <sheetData>
    <row r="1" ht="23.1" customHeight="1" spans="1:227">
      <c r="A1" s="465"/>
      <c r="B1" s="595"/>
      <c r="C1" s="465"/>
      <c r="D1" s="465"/>
      <c r="E1" s="465"/>
      <c r="F1" s="465"/>
      <c r="G1" s="465"/>
      <c r="H1" s="465"/>
      <c r="I1" s="465"/>
      <c r="J1" s="465"/>
      <c r="K1" s="510"/>
      <c r="L1" s="465"/>
      <c r="M1" s="465"/>
      <c r="N1" s="465"/>
      <c r="O1" s="591" t="s">
        <v>285</v>
      </c>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row>
    <row r="2" ht="23.1" customHeight="1" spans="1:227">
      <c r="A2" s="513" t="s">
        <v>286</v>
      </c>
      <c r="B2" s="596"/>
      <c r="C2" s="513"/>
      <c r="D2" s="513"/>
      <c r="E2" s="513"/>
      <c r="F2" s="513"/>
      <c r="G2" s="513"/>
      <c r="H2" s="513"/>
      <c r="I2" s="513"/>
      <c r="J2" s="513"/>
      <c r="K2" s="513"/>
      <c r="L2" s="513"/>
      <c r="M2" s="513"/>
      <c r="N2" s="513"/>
      <c r="O2" s="513"/>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c r="GV2" s="495"/>
      <c r="GW2" s="495"/>
      <c r="GX2" s="495"/>
      <c r="GY2" s="495"/>
      <c r="GZ2" s="495"/>
      <c r="HA2" s="495"/>
      <c r="HB2" s="495"/>
      <c r="HC2" s="495"/>
      <c r="HD2" s="495"/>
      <c r="HE2" s="495"/>
      <c r="HF2" s="495"/>
      <c r="HG2" s="495"/>
      <c r="HH2" s="495"/>
      <c r="HI2" s="495"/>
      <c r="HJ2" s="495"/>
      <c r="HK2" s="495"/>
      <c r="HL2" s="495"/>
      <c r="HM2" s="495"/>
      <c r="HN2" s="495"/>
      <c r="HO2" s="495"/>
      <c r="HP2" s="495"/>
      <c r="HQ2" s="495"/>
      <c r="HR2" s="495"/>
      <c r="HS2" s="495"/>
    </row>
    <row r="3" s="212" customFormat="1" ht="30.75" customHeight="1" spans="1:227">
      <c r="A3" s="469"/>
      <c r="B3" s="464"/>
      <c r="C3" s="469"/>
      <c r="D3" s="469"/>
      <c r="E3" s="512"/>
      <c r="F3" s="512"/>
      <c r="G3" s="469"/>
      <c r="H3" s="512"/>
      <c r="I3" s="469"/>
      <c r="J3" s="469"/>
      <c r="K3" s="524"/>
      <c r="L3" s="469"/>
      <c r="M3" s="469"/>
      <c r="N3" s="597" t="s">
        <v>87</v>
      </c>
      <c r="O3" s="597"/>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row>
    <row r="4" s="212" customFormat="1" ht="23.1" customHeight="1" spans="1:227">
      <c r="A4" s="472" t="s">
        <v>113</v>
      </c>
      <c r="B4" s="471" t="s">
        <v>88</v>
      </c>
      <c r="C4" s="472" t="s">
        <v>114</v>
      </c>
      <c r="D4" s="526" t="s">
        <v>115</v>
      </c>
      <c r="E4" s="487" t="s">
        <v>287</v>
      </c>
      <c r="F4" s="487" t="s">
        <v>288</v>
      </c>
      <c r="G4" s="487" t="s">
        <v>289</v>
      </c>
      <c r="H4" s="487" t="s">
        <v>290</v>
      </c>
      <c r="I4" s="487" t="s">
        <v>291</v>
      </c>
      <c r="J4" s="487" t="s">
        <v>292</v>
      </c>
      <c r="K4" s="472" t="s">
        <v>293</v>
      </c>
      <c r="L4" s="472" t="s">
        <v>294</v>
      </c>
      <c r="M4" s="472" t="s">
        <v>295</v>
      </c>
      <c r="N4" s="472" t="s">
        <v>296</v>
      </c>
      <c r="O4" s="472" t="s">
        <v>297</v>
      </c>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5"/>
      <c r="EH4" s="495"/>
      <c r="EI4" s="495"/>
      <c r="EJ4" s="495"/>
      <c r="EK4" s="495"/>
      <c r="EL4" s="495"/>
      <c r="EM4" s="495"/>
      <c r="EN4" s="495"/>
      <c r="EO4" s="495"/>
      <c r="EP4" s="495"/>
      <c r="EQ4" s="495"/>
      <c r="ER4" s="495"/>
      <c r="ES4" s="495"/>
      <c r="ET4" s="495"/>
      <c r="EU4" s="495"/>
      <c r="EV4" s="495"/>
      <c r="EW4" s="495"/>
      <c r="EX4" s="495"/>
      <c r="EY4" s="495"/>
      <c r="EZ4" s="495"/>
      <c r="FA4" s="495"/>
      <c r="FB4" s="495"/>
      <c r="FC4" s="495"/>
      <c r="FD4" s="495"/>
      <c r="FE4" s="495"/>
      <c r="FF4" s="495"/>
      <c r="FG4" s="495"/>
      <c r="FH4" s="495"/>
      <c r="FI4" s="495"/>
      <c r="FJ4" s="495"/>
      <c r="FK4" s="495"/>
      <c r="FL4" s="495"/>
      <c r="FM4" s="495"/>
      <c r="FN4" s="495"/>
      <c r="FO4" s="495"/>
      <c r="FP4" s="495"/>
      <c r="FQ4" s="495"/>
      <c r="FR4" s="495"/>
      <c r="FS4" s="495"/>
      <c r="FT4" s="495"/>
      <c r="FU4" s="495"/>
      <c r="FV4" s="495"/>
      <c r="FW4" s="495"/>
      <c r="FX4" s="495"/>
      <c r="FY4" s="495"/>
      <c r="FZ4" s="495"/>
      <c r="GA4" s="495"/>
      <c r="GB4" s="495"/>
      <c r="GC4" s="495"/>
      <c r="GD4" s="495"/>
      <c r="GE4" s="495"/>
      <c r="GF4" s="495"/>
      <c r="GG4" s="495"/>
      <c r="GH4" s="495"/>
      <c r="GI4" s="495"/>
      <c r="GJ4" s="495"/>
      <c r="GK4" s="495"/>
      <c r="GL4" s="495"/>
      <c r="GM4" s="495"/>
      <c r="GN4" s="495"/>
      <c r="GO4" s="495"/>
      <c r="GP4" s="495"/>
      <c r="GQ4" s="495"/>
      <c r="GR4" s="495"/>
      <c r="GS4" s="495"/>
      <c r="GT4" s="495"/>
      <c r="GU4" s="495"/>
      <c r="GV4" s="495"/>
      <c r="GW4" s="495"/>
      <c r="GX4" s="495"/>
      <c r="GY4" s="495"/>
      <c r="GZ4" s="495"/>
      <c r="HA4" s="495"/>
      <c r="HB4" s="495"/>
      <c r="HC4" s="495"/>
      <c r="HD4" s="495"/>
      <c r="HE4" s="495"/>
      <c r="HF4" s="495"/>
      <c r="HG4" s="495"/>
      <c r="HH4" s="495"/>
      <c r="HI4" s="495"/>
      <c r="HJ4" s="495"/>
      <c r="HK4" s="495"/>
      <c r="HL4" s="495"/>
      <c r="HM4" s="495"/>
      <c r="HN4" s="495"/>
      <c r="HO4" s="495"/>
      <c r="HP4" s="495"/>
      <c r="HQ4" s="495"/>
      <c r="HR4" s="495"/>
      <c r="HS4" s="495"/>
    </row>
    <row r="5" s="212" customFormat="1" ht="19.5" customHeight="1" spans="1:227">
      <c r="A5" s="472"/>
      <c r="B5" s="471"/>
      <c r="C5" s="472"/>
      <c r="D5" s="526"/>
      <c r="E5" s="487"/>
      <c r="F5" s="487"/>
      <c r="G5" s="487"/>
      <c r="H5" s="487"/>
      <c r="I5" s="487"/>
      <c r="J5" s="487"/>
      <c r="K5" s="472"/>
      <c r="L5" s="472"/>
      <c r="M5" s="472"/>
      <c r="N5" s="472"/>
      <c r="O5" s="472"/>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495"/>
      <c r="DZ5" s="495"/>
      <c r="EA5" s="495"/>
      <c r="EB5" s="495"/>
      <c r="EC5" s="495"/>
      <c r="ED5" s="495"/>
      <c r="EE5" s="495"/>
      <c r="EF5" s="495"/>
      <c r="EG5" s="495"/>
      <c r="EH5" s="495"/>
      <c r="EI5" s="495"/>
      <c r="EJ5" s="495"/>
      <c r="EK5" s="495"/>
      <c r="EL5" s="495"/>
      <c r="EM5" s="495"/>
      <c r="EN5" s="495"/>
      <c r="EO5" s="495"/>
      <c r="EP5" s="495"/>
      <c r="EQ5" s="495"/>
      <c r="ER5" s="495"/>
      <c r="ES5" s="495"/>
      <c r="ET5" s="495"/>
      <c r="EU5" s="495"/>
      <c r="EV5" s="495"/>
      <c r="EW5" s="495"/>
      <c r="EX5" s="495"/>
      <c r="EY5" s="495"/>
      <c r="EZ5" s="495"/>
      <c r="FA5" s="495"/>
      <c r="FB5" s="495"/>
      <c r="FC5" s="495"/>
      <c r="FD5" s="495"/>
      <c r="FE5" s="495"/>
      <c r="FF5" s="495"/>
      <c r="FG5" s="495"/>
      <c r="FH5" s="495"/>
      <c r="FI5" s="495"/>
      <c r="FJ5" s="495"/>
      <c r="FK5" s="495"/>
      <c r="FL5" s="495"/>
      <c r="FM5" s="495"/>
      <c r="FN5" s="495"/>
      <c r="FO5" s="495"/>
      <c r="FP5" s="495"/>
      <c r="FQ5" s="495"/>
      <c r="FR5" s="495"/>
      <c r="FS5" s="495"/>
      <c r="FT5" s="495"/>
      <c r="FU5" s="495"/>
      <c r="FV5" s="495"/>
      <c r="FW5" s="495"/>
      <c r="FX5" s="495"/>
      <c r="FY5" s="495"/>
      <c r="FZ5" s="495"/>
      <c r="GA5" s="495"/>
      <c r="GB5" s="495"/>
      <c r="GC5" s="495"/>
      <c r="GD5" s="495"/>
      <c r="GE5" s="495"/>
      <c r="GF5" s="495"/>
      <c r="GG5" s="495"/>
      <c r="GH5" s="495"/>
      <c r="GI5" s="495"/>
      <c r="GJ5" s="495"/>
      <c r="GK5" s="495"/>
      <c r="GL5" s="495"/>
      <c r="GM5" s="495"/>
      <c r="GN5" s="495"/>
      <c r="GO5" s="495"/>
      <c r="GP5" s="495"/>
      <c r="GQ5" s="495"/>
      <c r="GR5" s="495"/>
      <c r="GS5" s="495"/>
      <c r="GT5" s="495"/>
      <c r="GU5" s="495"/>
      <c r="GV5" s="495"/>
      <c r="GW5" s="495"/>
      <c r="GX5" s="495"/>
      <c r="GY5" s="495"/>
      <c r="GZ5" s="495"/>
      <c r="HA5" s="495"/>
      <c r="HB5" s="495"/>
      <c r="HC5" s="495"/>
      <c r="HD5" s="495"/>
      <c r="HE5" s="495"/>
      <c r="HF5" s="495"/>
      <c r="HG5" s="495"/>
      <c r="HH5" s="495"/>
      <c r="HI5" s="495"/>
      <c r="HJ5" s="495"/>
      <c r="HK5" s="495"/>
      <c r="HL5" s="495"/>
      <c r="HM5" s="495"/>
      <c r="HN5" s="495"/>
      <c r="HO5" s="495"/>
      <c r="HP5" s="495"/>
      <c r="HQ5" s="495"/>
      <c r="HR5" s="495"/>
      <c r="HS5" s="495"/>
    </row>
    <row r="6" s="212" customFormat="1" ht="39.75" customHeight="1" spans="1:227">
      <c r="A6" s="472"/>
      <c r="B6" s="471"/>
      <c r="C6" s="472"/>
      <c r="D6" s="526"/>
      <c r="E6" s="487"/>
      <c r="F6" s="487"/>
      <c r="G6" s="487"/>
      <c r="H6" s="487"/>
      <c r="I6" s="487"/>
      <c r="J6" s="487"/>
      <c r="K6" s="472"/>
      <c r="L6" s="472"/>
      <c r="M6" s="472"/>
      <c r="N6" s="472"/>
      <c r="O6" s="472"/>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5"/>
      <c r="DW6" s="495"/>
      <c r="DX6" s="495"/>
      <c r="DY6" s="495"/>
      <c r="DZ6" s="495"/>
      <c r="EA6" s="495"/>
      <c r="EB6" s="495"/>
      <c r="EC6" s="495"/>
      <c r="ED6" s="495"/>
      <c r="EE6" s="495"/>
      <c r="EF6" s="495"/>
      <c r="EG6" s="495"/>
      <c r="EH6" s="495"/>
      <c r="EI6" s="495"/>
      <c r="EJ6" s="495"/>
      <c r="EK6" s="495"/>
      <c r="EL6" s="495"/>
      <c r="EM6" s="495"/>
      <c r="EN6" s="495"/>
      <c r="EO6" s="495"/>
      <c r="EP6" s="495"/>
      <c r="EQ6" s="495"/>
      <c r="ER6" s="495"/>
      <c r="ES6" s="495"/>
      <c r="ET6" s="495"/>
      <c r="EU6" s="495"/>
      <c r="EV6" s="495"/>
      <c r="EW6" s="495"/>
      <c r="EX6" s="495"/>
      <c r="EY6" s="495"/>
      <c r="EZ6" s="495"/>
      <c r="FA6" s="495"/>
      <c r="FB6" s="495"/>
      <c r="FC6" s="495"/>
      <c r="FD6" s="495"/>
      <c r="FE6" s="495"/>
      <c r="FF6" s="495"/>
      <c r="FG6" s="495"/>
      <c r="FH6" s="495"/>
      <c r="FI6" s="495"/>
      <c r="FJ6" s="495"/>
      <c r="FK6" s="495"/>
      <c r="FL6" s="495"/>
      <c r="FM6" s="495"/>
      <c r="FN6" s="495"/>
      <c r="FO6" s="495"/>
      <c r="FP6" s="495"/>
      <c r="FQ6" s="495"/>
      <c r="FR6" s="495"/>
      <c r="FS6" s="495"/>
      <c r="FT6" s="495"/>
      <c r="FU6" s="495"/>
      <c r="FV6" s="495"/>
      <c r="FW6" s="495"/>
      <c r="FX6" s="495"/>
      <c r="FY6" s="495"/>
      <c r="FZ6" s="495"/>
      <c r="GA6" s="495"/>
      <c r="GB6" s="495"/>
      <c r="GC6" s="495"/>
      <c r="GD6" s="495"/>
      <c r="GE6" s="495"/>
      <c r="GF6" s="495"/>
      <c r="GG6" s="495"/>
      <c r="GH6" s="495"/>
      <c r="GI6" s="495"/>
      <c r="GJ6" s="495"/>
      <c r="GK6" s="495"/>
      <c r="GL6" s="495"/>
      <c r="GM6" s="495"/>
      <c r="GN6" s="495"/>
      <c r="GO6" s="495"/>
      <c r="GP6" s="495"/>
      <c r="GQ6" s="495"/>
      <c r="GR6" s="495"/>
      <c r="GS6" s="495"/>
      <c r="GT6" s="495"/>
      <c r="GU6" s="495"/>
      <c r="GV6" s="495"/>
      <c r="GW6" s="495"/>
      <c r="GX6" s="495"/>
      <c r="GY6" s="495"/>
      <c r="GZ6" s="495"/>
      <c r="HA6" s="495"/>
      <c r="HB6" s="495"/>
      <c r="HC6" s="495"/>
      <c r="HD6" s="495"/>
      <c r="HE6" s="495"/>
      <c r="HF6" s="495"/>
      <c r="HG6" s="495"/>
      <c r="HH6" s="495"/>
      <c r="HI6" s="495"/>
      <c r="HJ6" s="495"/>
      <c r="HK6" s="495"/>
      <c r="HL6" s="495"/>
      <c r="HM6" s="495"/>
      <c r="HN6" s="495"/>
      <c r="HO6" s="495"/>
      <c r="HP6" s="495"/>
      <c r="HQ6" s="495"/>
      <c r="HR6" s="495"/>
      <c r="HS6" s="495"/>
    </row>
    <row r="7" s="251" customFormat="1" ht="30" customHeight="1" spans="1:227">
      <c r="A7" s="257"/>
      <c r="B7" s="226">
        <v>405</v>
      </c>
      <c r="C7" s="229" t="s">
        <v>118</v>
      </c>
      <c r="D7" s="360">
        <f>D8+D12</f>
        <v>33120</v>
      </c>
      <c r="E7" s="360">
        <f t="shared" ref="E7:I7" si="0">SUM(E8+E12)</f>
        <v>0</v>
      </c>
      <c r="F7" s="360">
        <f t="shared" si="0"/>
        <v>0</v>
      </c>
      <c r="G7" s="360">
        <f t="shared" si="0"/>
        <v>0</v>
      </c>
      <c r="H7" s="360">
        <f t="shared" si="0"/>
        <v>0</v>
      </c>
      <c r="I7" s="360">
        <f t="shared" si="0"/>
        <v>24840</v>
      </c>
      <c r="J7" s="360"/>
      <c r="K7" s="360"/>
      <c r="L7" s="360"/>
      <c r="M7" s="360"/>
      <c r="N7" s="360"/>
      <c r="O7" s="360">
        <v>8280</v>
      </c>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08"/>
      <c r="DW7" s="508"/>
      <c r="DX7" s="508"/>
      <c r="DY7" s="508"/>
      <c r="DZ7" s="508"/>
      <c r="EA7" s="508"/>
      <c r="EB7" s="508"/>
      <c r="EC7" s="508"/>
      <c r="ED7" s="508"/>
      <c r="EE7" s="508"/>
      <c r="EF7" s="508"/>
      <c r="EG7" s="508"/>
      <c r="EH7" s="508"/>
      <c r="EI7" s="508"/>
      <c r="EJ7" s="508"/>
      <c r="EK7" s="508"/>
      <c r="EL7" s="508"/>
      <c r="EM7" s="508"/>
      <c r="EN7" s="508"/>
      <c r="EO7" s="508"/>
      <c r="EP7" s="508"/>
      <c r="EQ7" s="508"/>
      <c r="ER7" s="508"/>
      <c r="ES7" s="508"/>
      <c r="ET7" s="508"/>
      <c r="EU7" s="508"/>
      <c r="EV7" s="508"/>
      <c r="EW7" s="508"/>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08"/>
      <c r="FW7" s="508"/>
      <c r="FX7" s="508"/>
      <c r="FY7" s="508"/>
      <c r="FZ7" s="508"/>
      <c r="GA7" s="508"/>
      <c r="GB7" s="508"/>
      <c r="GC7" s="508"/>
      <c r="GD7" s="508"/>
      <c r="GE7" s="508"/>
      <c r="GF7" s="508"/>
      <c r="GG7" s="508"/>
      <c r="GH7" s="508"/>
      <c r="GI7" s="508"/>
      <c r="GJ7" s="508"/>
      <c r="GK7" s="508"/>
      <c r="GL7" s="508"/>
      <c r="GM7" s="508"/>
      <c r="GN7" s="508"/>
      <c r="GO7" s="508"/>
      <c r="GP7" s="508"/>
      <c r="GQ7" s="508"/>
      <c r="GR7" s="508"/>
      <c r="GS7" s="508"/>
      <c r="GT7" s="508"/>
      <c r="GU7" s="508"/>
      <c r="GV7" s="508"/>
      <c r="GW7" s="508"/>
      <c r="GX7" s="508"/>
      <c r="GY7" s="508"/>
      <c r="GZ7" s="508"/>
      <c r="HA7" s="508"/>
      <c r="HB7" s="508"/>
      <c r="HC7" s="508"/>
      <c r="HD7" s="508"/>
      <c r="HE7" s="508"/>
      <c r="HF7" s="508"/>
      <c r="HG7" s="508"/>
      <c r="HH7" s="508"/>
      <c r="HI7" s="508"/>
      <c r="HJ7" s="508"/>
      <c r="HK7" s="508"/>
      <c r="HL7" s="508"/>
      <c r="HM7" s="508"/>
      <c r="HN7" s="508"/>
      <c r="HO7" s="508"/>
      <c r="HP7" s="508"/>
      <c r="HQ7" s="508"/>
      <c r="HR7" s="508"/>
      <c r="HS7" s="508"/>
    </row>
    <row r="8" s="237" customFormat="1" ht="30" customHeight="1" spans="1:15">
      <c r="A8" s="257"/>
      <c r="B8" s="226" t="s">
        <v>119</v>
      </c>
      <c r="C8" s="229" t="s">
        <v>105</v>
      </c>
      <c r="D8" s="364">
        <v>24840</v>
      </c>
      <c r="E8" s="364"/>
      <c r="F8" s="364"/>
      <c r="G8" s="364"/>
      <c r="H8" s="364"/>
      <c r="I8" s="364">
        <v>24840</v>
      </c>
      <c r="J8" s="364"/>
      <c r="K8" s="364"/>
      <c r="L8" s="364"/>
      <c r="M8" s="364"/>
      <c r="N8" s="364"/>
      <c r="O8" s="364"/>
    </row>
    <row r="9" ht="30" customHeight="1" spans="1:227">
      <c r="A9" s="231" t="s">
        <v>298</v>
      </c>
      <c r="B9" s="231" t="s">
        <v>119</v>
      </c>
      <c r="C9" s="232" t="s">
        <v>299</v>
      </c>
      <c r="D9" s="366">
        <v>24840</v>
      </c>
      <c r="E9" s="366"/>
      <c r="F9" s="366"/>
      <c r="G9" s="366"/>
      <c r="H9" s="366"/>
      <c r="I9" s="366">
        <v>24840</v>
      </c>
      <c r="J9" s="366"/>
      <c r="K9" s="366"/>
      <c r="L9" s="366"/>
      <c r="M9" s="366"/>
      <c r="N9" s="366"/>
      <c r="O9" s="366"/>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CW9" s="495"/>
      <c r="CX9" s="495"/>
      <c r="CY9" s="495"/>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495"/>
      <c r="GD9" s="495"/>
      <c r="GE9" s="495"/>
      <c r="GF9" s="495"/>
      <c r="GG9" s="495"/>
      <c r="GH9" s="495"/>
      <c r="GI9" s="495"/>
      <c r="GJ9" s="495"/>
      <c r="GK9" s="495"/>
      <c r="GL9" s="495"/>
      <c r="GM9" s="495"/>
      <c r="GN9" s="495"/>
      <c r="GO9" s="495"/>
      <c r="GP9" s="495"/>
      <c r="GQ9" s="495"/>
      <c r="GR9" s="495"/>
      <c r="GS9" s="495"/>
      <c r="GT9" s="495"/>
      <c r="GU9" s="495"/>
      <c r="GV9" s="495"/>
      <c r="GW9" s="495"/>
      <c r="GX9" s="495"/>
      <c r="GY9" s="495"/>
      <c r="GZ9" s="495"/>
      <c r="HA9" s="495"/>
      <c r="HB9" s="495"/>
      <c r="HC9" s="495"/>
      <c r="HD9" s="495"/>
      <c r="HE9" s="495"/>
      <c r="HF9" s="495"/>
      <c r="HG9" s="495"/>
      <c r="HH9" s="495"/>
      <c r="HI9" s="495"/>
      <c r="HJ9" s="495"/>
      <c r="HK9" s="495"/>
      <c r="HL9" s="495"/>
      <c r="HM9" s="495"/>
      <c r="HN9" s="495"/>
      <c r="HO9" s="495"/>
      <c r="HP9" s="495"/>
      <c r="HQ9" s="495"/>
      <c r="HR9" s="495"/>
      <c r="HS9" s="495"/>
    </row>
    <row r="10" ht="30" customHeight="1" spans="1:227">
      <c r="A10" s="231" t="s">
        <v>300</v>
      </c>
      <c r="B10" s="231" t="s">
        <v>119</v>
      </c>
      <c r="C10" s="232" t="s">
        <v>301</v>
      </c>
      <c r="D10" s="366">
        <v>24840</v>
      </c>
      <c r="E10" s="366"/>
      <c r="F10" s="366"/>
      <c r="G10" s="366"/>
      <c r="H10" s="366"/>
      <c r="I10" s="366">
        <v>24840</v>
      </c>
      <c r="J10" s="366"/>
      <c r="K10" s="366"/>
      <c r="L10" s="366"/>
      <c r="M10" s="366"/>
      <c r="N10" s="366"/>
      <c r="O10" s="366"/>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495"/>
      <c r="DV10" s="495"/>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5"/>
      <c r="GD10" s="495"/>
      <c r="GE10" s="495"/>
      <c r="GF10" s="495"/>
      <c r="GG10" s="495"/>
      <c r="GH10" s="495"/>
      <c r="GI10" s="495"/>
      <c r="GJ10" s="495"/>
      <c r="GK10" s="495"/>
      <c r="GL10" s="495"/>
      <c r="GM10" s="495"/>
      <c r="GN10" s="495"/>
      <c r="GO10" s="495"/>
      <c r="GP10" s="495"/>
      <c r="GQ10" s="495"/>
      <c r="GR10" s="495"/>
      <c r="GS10" s="495"/>
      <c r="GT10" s="495"/>
      <c r="GU10" s="495"/>
      <c r="GV10" s="495"/>
      <c r="GW10" s="495"/>
      <c r="GX10" s="495"/>
      <c r="GY10" s="495"/>
      <c r="GZ10" s="495"/>
      <c r="HA10" s="495"/>
      <c r="HB10" s="495"/>
      <c r="HC10" s="495"/>
      <c r="HD10" s="495"/>
      <c r="HE10" s="495"/>
      <c r="HF10" s="495"/>
      <c r="HG10" s="495"/>
      <c r="HH10" s="495"/>
      <c r="HI10" s="495"/>
      <c r="HJ10" s="495"/>
      <c r="HK10" s="495"/>
      <c r="HL10" s="495"/>
      <c r="HM10" s="495"/>
      <c r="HN10" s="495"/>
      <c r="HO10" s="495"/>
      <c r="HP10" s="495"/>
      <c r="HQ10" s="495"/>
      <c r="HR10" s="495"/>
      <c r="HS10" s="495"/>
    </row>
    <row r="11" ht="30" customHeight="1" spans="1:227">
      <c r="A11" s="231" t="s">
        <v>302</v>
      </c>
      <c r="B11" s="231" t="s">
        <v>119</v>
      </c>
      <c r="C11" s="232" t="s">
        <v>303</v>
      </c>
      <c r="D11" s="366">
        <v>24840</v>
      </c>
      <c r="E11" s="503"/>
      <c r="F11" s="503"/>
      <c r="G11" s="503"/>
      <c r="H11" s="503"/>
      <c r="I11" s="366">
        <v>24840</v>
      </c>
      <c r="J11" s="503"/>
      <c r="K11" s="598"/>
      <c r="L11" s="503"/>
      <c r="M11" s="503"/>
      <c r="N11" s="503"/>
      <c r="O11" s="503"/>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row>
    <row r="12" s="251" customFormat="1" ht="30" customHeight="1" spans="1:15">
      <c r="A12" s="270"/>
      <c r="B12" s="226" t="s">
        <v>166</v>
      </c>
      <c r="C12" s="229" t="s">
        <v>107</v>
      </c>
      <c r="D12" s="486">
        <v>8280</v>
      </c>
      <c r="E12" s="364"/>
      <c r="F12" s="364"/>
      <c r="G12" s="364"/>
      <c r="H12" s="364"/>
      <c r="I12" s="486"/>
      <c r="J12" s="364"/>
      <c r="K12" s="364"/>
      <c r="L12" s="364"/>
      <c r="M12" s="364"/>
      <c r="N12" s="364"/>
      <c r="O12" s="486">
        <v>8280</v>
      </c>
    </row>
    <row r="13" s="212" customFormat="1" ht="30" customHeight="1" spans="1:227">
      <c r="A13" s="231" t="s">
        <v>160</v>
      </c>
      <c r="B13" s="231" t="s">
        <v>166</v>
      </c>
      <c r="C13" s="261" t="s">
        <v>132</v>
      </c>
      <c r="D13" s="489">
        <v>8280</v>
      </c>
      <c r="E13" s="366"/>
      <c r="F13" s="366"/>
      <c r="G13" s="366"/>
      <c r="H13" s="366"/>
      <c r="I13" s="489"/>
      <c r="J13" s="366"/>
      <c r="K13" s="366"/>
      <c r="L13" s="366"/>
      <c r="M13" s="366"/>
      <c r="N13" s="366"/>
      <c r="O13" s="489">
        <v>8280</v>
      </c>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5"/>
      <c r="CJ13" s="495"/>
      <c r="CK13" s="495"/>
      <c r="CL13" s="495"/>
      <c r="CM13" s="495"/>
      <c r="CN13" s="495"/>
      <c r="CO13" s="495"/>
      <c r="CP13" s="495"/>
      <c r="CQ13" s="495"/>
      <c r="CR13" s="495"/>
      <c r="CS13" s="495"/>
      <c r="CT13" s="495"/>
      <c r="CU13" s="495"/>
      <c r="CV13" s="495"/>
      <c r="CW13" s="495"/>
      <c r="CX13" s="495"/>
      <c r="CY13" s="495"/>
      <c r="CZ13" s="495"/>
      <c r="DA13" s="495"/>
      <c r="DB13" s="495"/>
      <c r="DC13" s="495"/>
      <c r="DD13" s="495"/>
      <c r="DE13" s="495"/>
      <c r="DF13" s="495"/>
      <c r="DG13" s="495"/>
      <c r="DH13" s="495"/>
      <c r="DI13" s="495"/>
      <c r="DJ13" s="495"/>
      <c r="DK13" s="495"/>
      <c r="DL13" s="495"/>
      <c r="DM13" s="495"/>
      <c r="DN13" s="495"/>
      <c r="DO13" s="495"/>
      <c r="DP13" s="495"/>
      <c r="DQ13" s="495"/>
      <c r="DR13" s="495"/>
      <c r="DS13" s="495"/>
      <c r="DT13" s="495"/>
      <c r="DU13" s="495"/>
      <c r="DV13" s="495"/>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5"/>
      <c r="GD13" s="495"/>
      <c r="GE13" s="495"/>
      <c r="GF13" s="495"/>
      <c r="GG13" s="495"/>
      <c r="GH13" s="495"/>
      <c r="GI13" s="495"/>
      <c r="GJ13" s="495"/>
      <c r="GK13" s="495"/>
      <c r="GL13" s="495"/>
      <c r="GM13" s="495"/>
      <c r="GN13" s="495"/>
      <c r="GO13" s="495"/>
      <c r="GP13" s="495"/>
      <c r="GQ13" s="495"/>
      <c r="GR13" s="495"/>
      <c r="GS13" s="495"/>
      <c r="GT13" s="495"/>
      <c r="GU13" s="495"/>
      <c r="GV13" s="495"/>
      <c r="GW13" s="495"/>
      <c r="GX13" s="495"/>
      <c r="GY13" s="495"/>
      <c r="GZ13" s="495"/>
      <c r="HA13" s="495"/>
      <c r="HB13" s="495"/>
      <c r="HC13" s="495"/>
      <c r="HD13" s="495"/>
      <c r="HE13" s="495"/>
      <c r="HF13" s="495"/>
      <c r="HG13" s="495"/>
      <c r="HH13" s="495"/>
      <c r="HI13" s="495"/>
      <c r="HJ13" s="495"/>
      <c r="HK13" s="495"/>
      <c r="HL13" s="495"/>
      <c r="HM13" s="495"/>
      <c r="HN13" s="495"/>
      <c r="HO13" s="495"/>
      <c r="HP13" s="495"/>
      <c r="HQ13" s="495"/>
      <c r="HR13" s="495"/>
      <c r="HS13" s="495"/>
    </row>
    <row r="14" s="212" customFormat="1" ht="30" customHeight="1" spans="1:227">
      <c r="A14" s="231" t="s">
        <v>133</v>
      </c>
      <c r="B14" s="231" t="s">
        <v>166</v>
      </c>
      <c r="C14" s="261" t="s">
        <v>161</v>
      </c>
      <c r="D14" s="489">
        <v>8280</v>
      </c>
      <c r="E14" s="366"/>
      <c r="F14" s="366"/>
      <c r="G14" s="366"/>
      <c r="H14" s="366"/>
      <c r="I14" s="489"/>
      <c r="J14" s="366"/>
      <c r="K14" s="366"/>
      <c r="L14" s="366"/>
      <c r="M14" s="366"/>
      <c r="N14" s="366"/>
      <c r="O14" s="489">
        <v>8280</v>
      </c>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c r="CL14" s="495"/>
      <c r="CM14" s="495"/>
      <c r="CN14" s="495"/>
      <c r="CO14" s="495"/>
      <c r="CP14" s="495"/>
      <c r="CQ14" s="495"/>
      <c r="CR14" s="495"/>
      <c r="CS14" s="495"/>
      <c r="CT14" s="495"/>
      <c r="CU14" s="495"/>
      <c r="CV14" s="495"/>
      <c r="CW14" s="495"/>
      <c r="CX14" s="495"/>
      <c r="CY14" s="495"/>
      <c r="CZ14" s="495"/>
      <c r="DA14" s="495"/>
      <c r="DB14" s="495"/>
      <c r="DC14" s="495"/>
      <c r="DD14" s="495"/>
      <c r="DE14" s="495"/>
      <c r="DF14" s="495"/>
      <c r="DG14" s="495"/>
      <c r="DH14" s="495"/>
      <c r="DI14" s="495"/>
      <c r="DJ14" s="495"/>
      <c r="DK14" s="495"/>
      <c r="DL14" s="495"/>
      <c r="DM14" s="495"/>
      <c r="DN14" s="495"/>
      <c r="DO14" s="495"/>
      <c r="DP14" s="495"/>
      <c r="DQ14" s="495"/>
      <c r="DR14" s="495"/>
      <c r="DS14" s="495"/>
      <c r="DT14" s="495"/>
      <c r="DU14" s="495"/>
      <c r="DV14" s="495"/>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495"/>
      <c r="GD14" s="495"/>
      <c r="GE14" s="495"/>
      <c r="GF14" s="495"/>
      <c r="GG14" s="495"/>
      <c r="GH14" s="495"/>
      <c r="GI14" s="495"/>
      <c r="GJ14" s="495"/>
      <c r="GK14" s="495"/>
      <c r="GL14" s="495"/>
      <c r="GM14" s="495"/>
      <c r="GN14" s="495"/>
      <c r="GO14" s="495"/>
      <c r="GP14" s="495"/>
      <c r="GQ14" s="495"/>
      <c r="GR14" s="495"/>
      <c r="GS14" s="495"/>
      <c r="GT14" s="495"/>
      <c r="GU14" s="495"/>
      <c r="GV14" s="495"/>
      <c r="GW14" s="495"/>
      <c r="GX14" s="495"/>
      <c r="GY14" s="495"/>
      <c r="GZ14" s="495"/>
      <c r="HA14" s="495"/>
      <c r="HB14" s="495"/>
      <c r="HC14" s="495"/>
      <c r="HD14" s="495"/>
      <c r="HE14" s="495"/>
      <c r="HF14" s="495"/>
      <c r="HG14" s="495"/>
      <c r="HH14" s="495"/>
      <c r="HI14" s="495"/>
      <c r="HJ14" s="495"/>
      <c r="HK14" s="495"/>
      <c r="HL14" s="495"/>
      <c r="HM14" s="495"/>
      <c r="HN14" s="495"/>
      <c r="HO14" s="495"/>
      <c r="HP14" s="495"/>
      <c r="HQ14" s="495"/>
      <c r="HR14" s="495"/>
      <c r="HS14" s="495"/>
    </row>
    <row r="15" s="212" customFormat="1" ht="30" customHeight="1" spans="1:15">
      <c r="A15" s="231" t="s">
        <v>167</v>
      </c>
      <c r="B15" s="231" t="s">
        <v>166</v>
      </c>
      <c r="C15" s="348" t="s">
        <v>163</v>
      </c>
      <c r="D15" s="489">
        <v>8280</v>
      </c>
      <c r="E15" s="250"/>
      <c r="F15" s="250"/>
      <c r="G15" s="250"/>
      <c r="H15" s="250"/>
      <c r="I15" s="250"/>
      <c r="J15" s="250"/>
      <c r="K15" s="250"/>
      <c r="L15" s="250"/>
      <c r="M15" s="250"/>
      <c r="N15" s="250"/>
      <c r="O15" s="489">
        <v>8280</v>
      </c>
    </row>
    <row r="16" ht="30" customHeight="1" spans="1:15">
      <c r="A16" s="231"/>
      <c r="B16" s="324"/>
      <c r="C16" s="232"/>
      <c r="D16" s="302"/>
      <c r="E16" s="302"/>
      <c r="F16" s="302"/>
      <c r="G16" s="302"/>
      <c r="H16" s="302"/>
      <c r="I16" s="302"/>
      <c r="J16" s="302"/>
      <c r="K16" s="302"/>
      <c r="L16" s="302"/>
      <c r="M16" s="302"/>
      <c r="N16" s="302"/>
      <c r="O16" s="30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9"/>
  <sheetViews>
    <sheetView showGridLines="0" showZeros="0" topLeftCell="A28" workbookViewId="0">
      <selection activeCell="F46" sqref="F46"/>
    </sheetView>
  </sheetViews>
  <sheetFormatPr defaultColWidth="9" defaultRowHeight="11.25"/>
  <cols>
    <col min="1" max="1" width="39.5" customWidth="1"/>
    <col min="2" max="2" width="20.6666666666667" style="252" customWidth="1"/>
    <col min="3" max="3" width="56" customWidth="1"/>
    <col min="4" max="4" width="30.5" style="569" customWidth="1"/>
    <col min="5" max="5" width="16.6666666666667" customWidth="1"/>
    <col min="6" max="6" width="20.6666666666667"/>
    <col min="7" max="7" width="19.3333333333333" customWidth="1"/>
    <col min="8" max="8" width="14.1666666666667" customWidth="1"/>
    <col min="9" max="9" width="10" customWidth="1"/>
    <col min="10" max="10" width="13.5" customWidth="1"/>
    <col min="12" max="12" width="12.3333333333333" customWidth="1"/>
    <col min="13" max="13" width="11.1666666666667" customWidth="1"/>
    <col min="14" max="14" width="13" customWidth="1"/>
    <col min="16" max="16" width="12.1666666666667" customWidth="1"/>
  </cols>
  <sheetData>
    <row r="1" ht="12" customHeight="1" spans="1:17">
      <c r="A1" s="465"/>
      <c r="B1" s="465"/>
      <c r="C1" s="465"/>
      <c r="D1" s="465"/>
      <c r="E1" s="465"/>
      <c r="F1" s="465"/>
      <c r="G1" s="465"/>
      <c r="H1" s="465"/>
      <c r="I1" s="465"/>
      <c r="J1" s="465"/>
      <c r="K1" s="510"/>
      <c r="L1" s="494"/>
      <c r="M1" s="495"/>
      <c r="N1" s="495"/>
      <c r="O1" s="495"/>
      <c r="P1" s="495"/>
      <c r="Q1" s="591" t="s">
        <v>304</v>
      </c>
    </row>
    <row r="2" ht="18.75" customHeight="1" spans="1:17">
      <c r="A2" s="570" t="s">
        <v>305</v>
      </c>
      <c r="B2" s="570"/>
      <c r="C2" s="570"/>
      <c r="D2" s="570"/>
      <c r="E2" s="570"/>
      <c r="F2" s="570"/>
      <c r="G2" s="570"/>
      <c r="H2" s="570"/>
      <c r="I2" s="570"/>
      <c r="J2" s="570"/>
      <c r="K2" s="570"/>
      <c r="L2" s="570"/>
      <c r="M2" s="570"/>
      <c r="N2" s="570"/>
      <c r="O2" s="570"/>
      <c r="P2" s="570"/>
      <c r="Q2" s="570"/>
    </row>
    <row r="3" ht="12" customHeight="1" spans="1:17">
      <c r="A3" s="469"/>
      <c r="B3" s="469"/>
      <c r="C3" s="469"/>
      <c r="D3" s="469"/>
      <c r="E3" s="469"/>
      <c r="F3" s="469"/>
      <c r="G3" s="469"/>
      <c r="H3" s="469"/>
      <c r="I3" s="469"/>
      <c r="J3" s="469"/>
      <c r="K3" s="510"/>
      <c r="L3" s="498"/>
      <c r="M3" s="495"/>
      <c r="N3" s="495"/>
      <c r="O3" s="495"/>
      <c r="P3" s="495"/>
      <c r="Q3" s="496" t="s">
        <v>87</v>
      </c>
    </row>
    <row r="4" ht="24" customHeight="1" spans="1:17">
      <c r="A4" s="472" t="s">
        <v>89</v>
      </c>
      <c r="B4" s="472" t="s">
        <v>113</v>
      </c>
      <c r="C4" s="472" t="s">
        <v>306</v>
      </c>
      <c r="D4" s="472" t="s">
        <v>307</v>
      </c>
      <c r="E4" s="563" t="s">
        <v>115</v>
      </c>
      <c r="F4" s="571" t="s">
        <v>91</v>
      </c>
      <c r="G4" s="571"/>
      <c r="H4" s="571"/>
      <c r="I4" s="587" t="s">
        <v>92</v>
      </c>
      <c r="J4" s="487" t="s">
        <v>93</v>
      </c>
      <c r="K4" s="487" t="s">
        <v>94</v>
      </c>
      <c r="L4" s="487"/>
      <c r="M4" s="487" t="s">
        <v>95</v>
      </c>
      <c r="N4" s="588" t="s">
        <v>308</v>
      </c>
      <c r="O4" s="472" t="s">
        <v>96</v>
      </c>
      <c r="P4" s="472" t="s">
        <v>97</v>
      </c>
      <c r="Q4" s="592" t="s">
        <v>98</v>
      </c>
    </row>
    <row r="5" ht="12" customHeight="1" spans="1:17">
      <c r="A5" s="472"/>
      <c r="B5" s="472"/>
      <c r="C5" s="472"/>
      <c r="D5" s="472"/>
      <c r="E5" s="564"/>
      <c r="F5" s="572" t="s">
        <v>116</v>
      </c>
      <c r="G5" s="573" t="s">
        <v>100</v>
      </c>
      <c r="H5" s="574" t="s">
        <v>101</v>
      </c>
      <c r="I5" s="571"/>
      <c r="J5" s="487"/>
      <c r="K5" s="487"/>
      <c r="L5" s="487"/>
      <c r="M5" s="487"/>
      <c r="N5" s="589"/>
      <c r="O5" s="472"/>
      <c r="P5" s="472"/>
      <c r="Q5" s="593"/>
    </row>
    <row r="6" ht="24" customHeight="1" spans="1:17">
      <c r="A6" s="472"/>
      <c r="B6" s="472"/>
      <c r="C6" s="472"/>
      <c r="D6" s="472"/>
      <c r="E6" s="564"/>
      <c r="F6" s="575"/>
      <c r="G6" s="576"/>
      <c r="H6" s="577"/>
      <c r="I6" s="571"/>
      <c r="J6" s="487"/>
      <c r="K6" s="487" t="s">
        <v>102</v>
      </c>
      <c r="L6" s="487" t="s">
        <v>103</v>
      </c>
      <c r="M6" s="487"/>
      <c r="N6" s="308"/>
      <c r="O6" s="472"/>
      <c r="P6" s="472"/>
      <c r="Q6" s="594"/>
    </row>
    <row r="7" s="251" customFormat="1" ht="23.1" customHeight="1" spans="1:16">
      <c r="A7" s="229" t="s">
        <v>118</v>
      </c>
      <c r="B7" s="226"/>
      <c r="C7" s="371"/>
      <c r="D7" s="478"/>
      <c r="E7" s="578">
        <f>F7</f>
        <v>13050000</v>
      </c>
      <c r="F7" s="578">
        <f>F8+F21+F26+F42+F46</f>
        <v>13050000</v>
      </c>
      <c r="G7" s="578">
        <f>G8+G21+G42+G46</f>
        <v>12050000</v>
      </c>
      <c r="H7" s="578">
        <f>H26</f>
        <v>1000000</v>
      </c>
      <c r="I7" s="590"/>
      <c r="J7" s="590"/>
      <c r="K7" s="590"/>
      <c r="L7" s="590"/>
      <c r="M7" s="590"/>
      <c r="N7" s="590"/>
      <c r="O7" s="590"/>
      <c r="P7" s="590"/>
    </row>
    <row r="8" s="237" customFormat="1" ht="23.1" customHeight="1" spans="1:16">
      <c r="A8" s="229" t="s">
        <v>105</v>
      </c>
      <c r="B8" s="226"/>
      <c r="C8" s="384"/>
      <c r="D8" s="579"/>
      <c r="E8" s="340">
        <v>6150000</v>
      </c>
      <c r="F8" s="340">
        <v>6150000</v>
      </c>
      <c r="G8" s="340">
        <v>6150000</v>
      </c>
      <c r="H8" s="340"/>
      <c r="I8" s="384"/>
      <c r="J8" s="384"/>
      <c r="K8" s="384"/>
      <c r="L8" s="384"/>
      <c r="M8" s="384"/>
      <c r="N8" s="384"/>
      <c r="O8" s="384"/>
      <c r="P8" s="384"/>
    </row>
    <row r="9" ht="23.1" customHeight="1" spans="1:16">
      <c r="A9" s="261" t="s">
        <v>105</v>
      </c>
      <c r="B9" s="312">
        <v>214</v>
      </c>
      <c r="C9" s="319" t="s">
        <v>137</v>
      </c>
      <c r="D9" s="477"/>
      <c r="E9" s="342">
        <f t="shared" ref="E9:G9" si="0">SUM(E10+E19)</f>
        <v>6150000</v>
      </c>
      <c r="F9" s="342">
        <f t="shared" si="0"/>
        <v>6150000</v>
      </c>
      <c r="G9" s="342">
        <f t="shared" si="0"/>
        <v>6150000</v>
      </c>
      <c r="H9" s="342"/>
      <c r="I9" s="230"/>
      <c r="J9" s="230"/>
      <c r="K9" s="230"/>
      <c r="L9" s="230"/>
      <c r="M9" s="230"/>
      <c r="N9" s="230"/>
      <c r="O9" s="230"/>
      <c r="P9" s="230"/>
    </row>
    <row r="10" ht="23.1" customHeight="1" spans="1:16">
      <c r="A10" s="261" t="s">
        <v>105</v>
      </c>
      <c r="B10" s="312" t="s">
        <v>309</v>
      </c>
      <c r="C10" s="319" t="s">
        <v>139</v>
      </c>
      <c r="D10" s="477"/>
      <c r="E10" s="342">
        <f t="shared" ref="E10:G10" si="1">SUM(E11:E18)</f>
        <v>5150000</v>
      </c>
      <c r="F10" s="342">
        <f t="shared" si="1"/>
        <v>5150000</v>
      </c>
      <c r="G10" s="342">
        <f t="shared" si="1"/>
        <v>5150000</v>
      </c>
      <c r="H10" s="342"/>
      <c r="I10" s="230"/>
      <c r="J10" s="230"/>
      <c r="K10" s="230"/>
      <c r="L10" s="230"/>
      <c r="M10" s="230"/>
      <c r="N10" s="230"/>
      <c r="O10" s="230"/>
      <c r="P10" s="230"/>
    </row>
    <row r="11" ht="23.1" customHeight="1" spans="1:16">
      <c r="A11" s="261" t="s">
        <v>105</v>
      </c>
      <c r="B11" s="312" t="s">
        <v>310</v>
      </c>
      <c r="C11" s="319" t="s">
        <v>155</v>
      </c>
      <c r="D11" s="477" t="s">
        <v>311</v>
      </c>
      <c r="E11" s="342">
        <v>50000</v>
      </c>
      <c r="F11" s="342">
        <v>50000</v>
      </c>
      <c r="G11" s="342">
        <v>50000</v>
      </c>
      <c r="H11" s="342"/>
      <c r="I11" s="230"/>
      <c r="J11" s="230"/>
      <c r="K11" s="230"/>
      <c r="L11" s="230"/>
      <c r="M11" s="230"/>
      <c r="N11" s="230"/>
      <c r="O11" s="230"/>
      <c r="P11" s="230"/>
    </row>
    <row r="12" ht="23.1" customHeight="1" spans="1:16">
      <c r="A12" s="261" t="s">
        <v>105</v>
      </c>
      <c r="B12" s="312" t="s">
        <v>310</v>
      </c>
      <c r="C12" s="319" t="s">
        <v>155</v>
      </c>
      <c r="D12" s="477" t="s">
        <v>312</v>
      </c>
      <c r="E12" s="342">
        <v>10000</v>
      </c>
      <c r="F12" s="342">
        <v>10000</v>
      </c>
      <c r="G12" s="342">
        <v>10000</v>
      </c>
      <c r="H12" s="342"/>
      <c r="I12" s="230"/>
      <c r="J12" s="230"/>
      <c r="K12" s="230"/>
      <c r="L12" s="230"/>
      <c r="M12" s="230"/>
      <c r="N12" s="230"/>
      <c r="O12" s="230"/>
      <c r="P12" s="230"/>
    </row>
    <row r="13" ht="23.1" customHeight="1" spans="1:16">
      <c r="A13" s="261" t="s">
        <v>105</v>
      </c>
      <c r="B13" s="312" t="s">
        <v>310</v>
      </c>
      <c r="C13" s="319" t="s">
        <v>155</v>
      </c>
      <c r="D13" s="477" t="s">
        <v>313</v>
      </c>
      <c r="E13" s="342">
        <v>20000</v>
      </c>
      <c r="F13" s="342">
        <v>20000</v>
      </c>
      <c r="G13" s="342">
        <v>20000</v>
      </c>
      <c r="H13" s="342"/>
      <c r="I13" s="230"/>
      <c r="J13" s="230"/>
      <c r="K13" s="230"/>
      <c r="L13" s="230"/>
      <c r="M13" s="230"/>
      <c r="N13" s="230"/>
      <c r="O13" s="230"/>
      <c r="P13" s="230"/>
    </row>
    <row r="14" ht="23.1" customHeight="1" spans="1:16">
      <c r="A14" s="261" t="s">
        <v>105</v>
      </c>
      <c r="B14" s="312" t="s">
        <v>310</v>
      </c>
      <c r="C14" s="319" t="s">
        <v>155</v>
      </c>
      <c r="D14" s="477" t="s">
        <v>314</v>
      </c>
      <c r="E14" s="342">
        <v>30000</v>
      </c>
      <c r="F14" s="342">
        <v>30000</v>
      </c>
      <c r="G14" s="342">
        <v>30000</v>
      </c>
      <c r="H14" s="342"/>
      <c r="I14" s="230"/>
      <c r="J14" s="230"/>
      <c r="K14" s="230"/>
      <c r="L14" s="230"/>
      <c r="M14" s="230"/>
      <c r="N14" s="230"/>
      <c r="O14" s="230"/>
      <c r="P14" s="230"/>
    </row>
    <row r="15" ht="23.1" customHeight="1" spans="1:16">
      <c r="A15" s="261" t="s">
        <v>105</v>
      </c>
      <c r="B15" s="312" t="s">
        <v>310</v>
      </c>
      <c r="C15" s="319" t="s">
        <v>155</v>
      </c>
      <c r="D15" s="477" t="s">
        <v>315</v>
      </c>
      <c r="E15" s="342">
        <v>10000</v>
      </c>
      <c r="F15" s="342">
        <v>10000</v>
      </c>
      <c r="G15" s="342">
        <v>10000</v>
      </c>
      <c r="H15" s="342"/>
      <c r="I15" s="230"/>
      <c r="J15" s="230"/>
      <c r="K15" s="230"/>
      <c r="L15" s="230"/>
      <c r="M15" s="230"/>
      <c r="N15" s="230"/>
      <c r="O15" s="230"/>
      <c r="P15" s="230"/>
    </row>
    <row r="16" ht="23.1" customHeight="1" spans="1:16">
      <c r="A16" s="261" t="s">
        <v>105</v>
      </c>
      <c r="B16" s="312" t="s">
        <v>310</v>
      </c>
      <c r="C16" s="319" t="s">
        <v>155</v>
      </c>
      <c r="D16" s="477" t="s">
        <v>316</v>
      </c>
      <c r="E16" s="342">
        <v>30000</v>
      </c>
      <c r="F16" s="342">
        <v>30000</v>
      </c>
      <c r="G16" s="342">
        <v>30000</v>
      </c>
      <c r="H16" s="342"/>
      <c r="I16" s="230"/>
      <c r="J16" s="230"/>
      <c r="K16" s="230"/>
      <c r="L16" s="230"/>
      <c r="M16" s="230"/>
      <c r="N16" s="230"/>
      <c r="O16" s="230"/>
      <c r="P16" s="230"/>
    </row>
    <row r="17" ht="23.1" customHeight="1" spans="1:16">
      <c r="A17" s="261" t="s">
        <v>105</v>
      </c>
      <c r="B17" s="312" t="s">
        <v>317</v>
      </c>
      <c r="C17" s="319" t="s">
        <v>318</v>
      </c>
      <c r="D17" s="477" t="s">
        <v>319</v>
      </c>
      <c r="E17" s="342">
        <v>2000000</v>
      </c>
      <c r="F17" s="342">
        <v>2000000</v>
      </c>
      <c r="G17" s="342">
        <v>2000000</v>
      </c>
      <c r="H17" s="342"/>
      <c r="I17" s="230"/>
      <c r="J17" s="230"/>
      <c r="K17" s="230"/>
      <c r="L17" s="230"/>
      <c r="M17" s="230"/>
      <c r="N17" s="230"/>
      <c r="O17" s="230"/>
      <c r="P17" s="230"/>
    </row>
    <row r="18" ht="23.1" customHeight="1" spans="1:16">
      <c r="A18" s="261" t="s">
        <v>105</v>
      </c>
      <c r="B18" s="312" t="s">
        <v>317</v>
      </c>
      <c r="C18" s="319" t="s">
        <v>318</v>
      </c>
      <c r="D18" s="477" t="s">
        <v>320</v>
      </c>
      <c r="E18" s="342">
        <v>3000000</v>
      </c>
      <c r="F18" s="342">
        <v>3000000</v>
      </c>
      <c r="G18" s="342">
        <v>3000000</v>
      </c>
      <c r="H18" s="342"/>
      <c r="I18" s="230"/>
      <c r="J18" s="230"/>
      <c r="K18" s="230"/>
      <c r="L18" s="230"/>
      <c r="M18" s="230"/>
      <c r="N18" s="230"/>
      <c r="O18" s="230"/>
      <c r="P18" s="230"/>
    </row>
    <row r="19" ht="23.1" customHeight="1" spans="1:16">
      <c r="A19" s="261" t="s">
        <v>105</v>
      </c>
      <c r="B19" s="312" t="s">
        <v>321</v>
      </c>
      <c r="C19" s="319" t="s">
        <v>322</v>
      </c>
      <c r="D19" s="477"/>
      <c r="E19" s="342">
        <v>1000000</v>
      </c>
      <c r="F19" s="342">
        <v>1000000</v>
      </c>
      <c r="G19" s="342">
        <v>1000000</v>
      </c>
      <c r="H19" s="342"/>
      <c r="I19" s="230"/>
      <c r="J19" s="230"/>
      <c r="K19" s="230"/>
      <c r="L19" s="230"/>
      <c r="M19" s="230"/>
      <c r="N19" s="230"/>
      <c r="O19" s="230"/>
      <c r="P19" s="230"/>
    </row>
    <row r="20" ht="23.1" customHeight="1" spans="1:16">
      <c r="A20" s="261" t="s">
        <v>105</v>
      </c>
      <c r="B20" s="312" t="s">
        <v>323</v>
      </c>
      <c r="C20" s="319" t="s">
        <v>324</v>
      </c>
      <c r="D20" s="477" t="s">
        <v>325</v>
      </c>
      <c r="E20" s="342">
        <v>1000000</v>
      </c>
      <c r="F20" s="342">
        <v>1000000</v>
      </c>
      <c r="G20" s="342">
        <v>1000000</v>
      </c>
      <c r="H20" s="342"/>
      <c r="I20" s="230"/>
      <c r="J20" s="230"/>
      <c r="K20" s="230"/>
      <c r="L20" s="230"/>
      <c r="M20" s="230"/>
      <c r="N20" s="230"/>
      <c r="O20" s="230"/>
      <c r="P20" s="230"/>
    </row>
    <row r="21" ht="23.1" customHeight="1" spans="1:16">
      <c r="A21" s="410" t="s">
        <v>107</v>
      </c>
      <c r="B21" s="580"/>
      <c r="C21" s="371"/>
      <c r="D21" s="371"/>
      <c r="E21" s="581">
        <v>5560000</v>
      </c>
      <c r="F21" s="581">
        <v>5560000</v>
      </c>
      <c r="G21" s="581">
        <v>5560000</v>
      </c>
      <c r="H21" s="342"/>
      <c r="I21" s="230"/>
      <c r="J21" s="230"/>
      <c r="K21" s="230"/>
      <c r="L21" s="230"/>
      <c r="M21" s="230"/>
      <c r="N21" s="230"/>
      <c r="O21" s="230"/>
      <c r="P21" s="230"/>
    </row>
    <row r="22" ht="23.1" customHeight="1" spans="1:16">
      <c r="A22" s="282" t="s">
        <v>107</v>
      </c>
      <c r="B22" s="231" t="s">
        <v>168</v>
      </c>
      <c r="C22" s="261" t="s">
        <v>169</v>
      </c>
      <c r="D22" s="233"/>
      <c r="E22" s="352">
        <v>5560000</v>
      </c>
      <c r="F22" s="352">
        <v>5560000</v>
      </c>
      <c r="G22" s="352">
        <v>5560000</v>
      </c>
      <c r="H22" s="342"/>
      <c r="I22" s="230"/>
      <c r="J22" s="230"/>
      <c r="K22" s="230"/>
      <c r="L22" s="230"/>
      <c r="M22" s="230"/>
      <c r="N22" s="230"/>
      <c r="O22" s="230"/>
      <c r="P22" s="230"/>
    </row>
    <row r="23" ht="23.1" customHeight="1" spans="1:16">
      <c r="A23" s="282" t="s">
        <v>107</v>
      </c>
      <c r="B23" s="231" t="s">
        <v>170</v>
      </c>
      <c r="C23" s="261" t="s">
        <v>171</v>
      </c>
      <c r="D23" s="212"/>
      <c r="E23" s="352">
        <v>5560000</v>
      </c>
      <c r="F23" s="352">
        <v>5560000</v>
      </c>
      <c r="G23" s="352">
        <v>5560000</v>
      </c>
      <c r="H23" s="342"/>
      <c r="I23" s="230"/>
      <c r="J23" s="230"/>
      <c r="K23" s="230"/>
      <c r="L23" s="230"/>
      <c r="M23" s="230"/>
      <c r="N23" s="230"/>
      <c r="O23" s="230"/>
      <c r="P23" s="230"/>
    </row>
    <row r="24" ht="23.1" customHeight="1" spans="1:16">
      <c r="A24" s="282" t="s">
        <v>107</v>
      </c>
      <c r="B24" s="231" t="s">
        <v>173</v>
      </c>
      <c r="C24" s="282" t="s">
        <v>174</v>
      </c>
      <c r="D24" s="233"/>
      <c r="E24" s="352">
        <v>5560000</v>
      </c>
      <c r="F24" s="352">
        <v>5560000</v>
      </c>
      <c r="G24" s="352">
        <v>5560000</v>
      </c>
      <c r="H24" s="342"/>
      <c r="I24" s="230"/>
      <c r="J24" s="230"/>
      <c r="K24" s="230"/>
      <c r="L24" s="230"/>
      <c r="M24" s="230"/>
      <c r="N24" s="230"/>
      <c r="O24" s="230"/>
      <c r="P24" s="230"/>
    </row>
    <row r="25" ht="23.1" customHeight="1" spans="1:16">
      <c r="A25" s="282" t="s">
        <v>107</v>
      </c>
      <c r="B25" s="231" t="s">
        <v>173</v>
      </c>
      <c r="C25" s="282" t="s">
        <v>174</v>
      </c>
      <c r="D25" s="477" t="s">
        <v>326</v>
      </c>
      <c r="E25" s="352">
        <v>5560000</v>
      </c>
      <c r="F25" s="352">
        <v>5560000</v>
      </c>
      <c r="G25" s="352">
        <v>5560000</v>
      </c>
      <c r="H25" s="342"/>
      <c r="I25" s="230"/>
      <c r="J25" s="230"/>
      <c r="K25" s="230"/>
      <c r="L25" s="230"/>
      <c r="M25" s="230"/>
      <c r="N25" s="230"/>
      <c r="O25" s="230"/>
      <c r="P25" s="230"/>
    </row>
    <row r="26" ht="23.1" customHeight="1" spans="1:16">
      <c r="A26" s="533" t="s">
        <v>108</v>
      </c>
      <c r="B26" s="354"/>
      <c r="C26" s="384"/>
      <c r="D26" s="478"/>
      <c r="E26" s="582">
        <v>1000000</v>
      </c>
      <c r="F26" s="582">
        <f t="shared" ref="F26:F41" si="2">G26+H26</f>
        <v>1000000</v>
      </c>
      <c r="G26" s="582"/>
      <c r="H26" s="582">
        <v>1000000</v>
      </c>
      <c r="I26" s="230"/>
      <c r="J26" s="230"/>
      <c r="K26" s="230"/>
      <c r="L26" s="230"/>
      <c r="M26" s="230"/>
      <c r="N26" s="230"/>
      <c r="O26" s="230"/>
      <c r="P26" s="230"/>
    </row>
    <row r="27" ht="23.1" customHeight="1" spans="1:16">
      <c r="A27" s="295" t="s">
        <v>108</v>
      </c>
      <c r="B27" s="289" t="s">
        <v>327</v>
      </c>
      <c r="C27" s="583" t="s">
        <v>176</v>
      </c>
      <c r="D27" s="357" t="s">
        <v>328</v>
      </c>
      <c r="E27" s="376">
        <v>50000</v>
      </c>
      <c r="F27" s="376">
        <f t="shared" si="2"/>
        <v>50000</v>
      </c>
      <c r="G27" s="376"/>
      <c r="H27" s="376">
        <v>50000</v>
      </c>
      <c r="I27" s="230"/>
      <c r="J27" s="230"/>
      <c r="K27" s="230"/>
      <c r="L27" s="230"/>
      <c r="M27" s="230"/>
      <c r="N27" s="230"/>
      <c r="O27" s="230"/>
      <c r="P27" s="230"/>
    </row>
    <row r="28" ht="23.1" customHeight="1" spans="1:16">
      <c r="A28" s="295" t="s">
        <v>108</v>
      </c>
      <c r="B28" s="289" t="s">
        <v>138</v>
      </c>
      <c r="C28" s="295" t="s">
        <v>139</v>
      </c>
      <c r="D28" s="357" t="s">
        <v>328</v>
      </c>
      <c r="E28" s="376">
        <v>50000</v>
      </c>
      <c r="F28" s="376">
        <f t="shared" si="2"/>
        <v>50000</v>
      </c>
      <c r="G28" s="376"/>
      <c r="H28" s="376">
        <v>50000</v>
      </c>
      <c r="I28" s="230"/>
      <c r="J28" s="230"/>
      <c r="K28" s="230"/>
      <c r="L28" s="230"/>
      <c r="M28" s="230"/>
      <c r="N28" s="230"/>
      <c r="O28" s="230"/>
      <c r="P28" s="230"/>
    </row>
    <row r="29" ht="23.1" customHeight="1" spans="1:16">
      <c r="A29" s="295" t="s">
        <v>108</v>
      </c>
      <c r="B29" s="296" t="s">
        <v>140</v>
      </c>
      <c r="C29" s="295" t="s">
        <v>155</v>
      </c>
      <c r="D29" s="357" t="s">
        <v>328</v>
      </c>
      <c r="E29" s="376">
        <v>50000</v>
      </c>
      <c r="F29" s="376">
        <f t="shared" si="2"/>
        <v>50000</v>
      </c>
      <c r="G29" s="376"/>
      <c r="H29" s="376">
        <v>50000</v>
      </c>
      <c r="I29" s="230"/>
      <c r="J29" s="230"/>
      <c r="K29" s="230"/>
      <c r="L29" s="230"/>
      <c r="M29" s="230"/>
      <c r="N29" s="230"/>
      <c r="O29" s="230"/>
      <c r="P29" s="230"/>
    </row>
    <row r="30" ht="23.1" customHeight="1" spans="1:16">
      <c r="A30" s="295" t="s">
        <v>108</v>
      </c>
      <c r="B30" s="289" t="s">
        <v>156</v>
      </c>
      <c r="C30" s="295" t="s">
        <v>176</v>
      </c>
      <c r="D30" s="357" t="s">
        <v>329</v>
      </c>
      <c r="E30" s="376">
        <v>300000</v>
      </c>
      <c r="F30" s="376">
        <f t="shared" si="2"/>
        <v>300000</v>
      </c>
      <c r="G30" s="376"/>
      <c r="H30" s="376">
        <v>300000</v>
      </c>
      <c r="I30" s="230"/>
      <c r="J30" s="230"/>
      <c r="K30" s="230"/>
      <c r="L30" s="230"/>
      <c r="M30" s="230"/>
      <c r="N30" s="230"/>
      <c r="O30" s="230"/>
      <c r="P30" s="230"/>
    </row>
    <row r="31" ht="23.1" customHeight="1" spans="1:16">
      <c r="A31" s="295" t="s">
        <v>108</v>
      </c>
      <c r="B31" s="289" t="s">
        <v>122</v>
      </c>
      <c r="C31" s="295" t="s">
        <v>139</v>
      </c>
      <c r="D31" s="357" t="s">
        <v>329</v>
      </c>
      <c r="E31" s="376">
        <v>300000</v>
      </c>
      <c r="F31" s="376">
        <f t="shared" si="2"/>
        <v>300000</v>
      </c>
      <c r="G31" s="376"/>
      <c r="H31" s="376">
        <v>300000</v>
      </c>
      <c r="I31" s="369"/>
      <c r="J31" s="369"/>
      <c r="K31" s="369"/>
      <c r="L31" s="230"/>
      <c r="M31" s="230"/>
      <c r="N31" s="230"/>
      <c r="O31" s="230"/>
      <c r="P31" s="230"/>
    </row>
    <row r="32" ht="23.1" customHeight="1" spans="1:16">
      <c r="A32" s="295" t="s">
        <v>108</v>
      </c>
      <c r="B32" s="296" t="s">
        <v>124</v>
      </c>
      <c r="C32" s="295" t="s">
        <v>155</v>
      </c>
      <c r="D32" s="357" t="s">
        <v>329</v>
      </c>
      <c r="E32" s="376">
        <v>300000</v>
      </c>
      <c r="F32" s="376">
        <f t="shared" si="2"/>
        <v>300000</v>
      </c>
      <c r="G32" s="376"/>
      <c r="H32" s="376">
        <v>300000</v>
      </c>
      <c r="I32" s="369"/>
      <c r="J32" s="369"/>
      <c r="K32" s="369"/>
      <c r="L32" s="230"/>
      <c r="M32" s="230"/>
      <c r="N32" s="230"/>
      <c r="O32" s="230"/>
      <c r="P32" s="230"/>
    </row>
    <row r="33" ht="23.1" customHeight="1" spans="1:16">
      <c r="A33" s="295" t="s">
        <v>108</v>
      </c>
      <c r="B33" s="296" t="s">
        <v>126</v>
      </c>
      <c r="C33" s="295" t="s">
        <v>176</v>
      </c>
      <c r="D33" s="357" t="s">
        <v>330</v>
      </c>
      <c r="E33" s="584">
        <v>100000</v>
      </c>
      <c r="F33" s="376">
        <f t="shared" si="2"/>
        <v>100000</v>
      </c>
      <c r="G33" s="376"/>
      <c r="H33" s="376">
        <v>100000</v>
      </c>
      <c r="I33" s="369"/>
      <c r="J33" s="369"/>
      <c r="K33" s="369"/>
      <c r="L33" s="230"/>
      <c r="M33" s="230"/>
      <c r="N33" s="230"/>
      <c r="O33" s="230"/>
      <c r="P33" s="230"/>
    </row>
    <row r="34" ht="23.1" customHeight="1" spans="1:16">
      <c r="A34" s="295" t="s">
        <v>108</v>
      </c>
      <c r="B34" s="289" t="s">
        <v>128</v>
      </c>
      <c r="C34" s="295" t="s">
        <v>139</v>
      </c>
      <c r="D34" s="357" t="s">
        <v>330</v>
      </c>
      <c r="E34" s="584">
        <v>100000</v>
      </c>
      <c r="F34" s="376">
        <f t="shared" si="2"/>
        <v>100000</v>
      </c>
      <c r="G34" s="376"/>
      <c r="H34" s="376">
        <v>100000</v>
      </c>
      <c r="I34" s="369"/>
      <c r="J34" s="369"/>
      <c r="K34" s="369"/>
      <c r="L34" s="230"/>
      <c r="M34" s="230"/>
      <c r="N34" s="230"/>
      <c r="O34" s="230"/>
      <c r="P34" s="230"/>
    </row>
    <row r="35" ht="23.1" customHeight="1" spans="1:16">
      <c r="A35" s="295" t="s">
        <v>108</v>
      </c>
      <c r="B35" s="296" t="s">
        <v>130</v>
      </c>
      <c r="C35" s="295" t="s">
        <v>155</v>
      </c>
      <c r="D35" s="357" t="s">
        <v>330</v>
      </c>
      <c r="E35" s="584">
        <v>100000</v>
      </c>
      <c r="F35" s="376">
        <f t="shared" si="2"/>
        <v>100000</v>
      </c>
      <c r="G35" s="376"/>
      <c r="H35" s="376">
        <v>100000</v>
      </c>
      <c r="I35" s="369"/>
      <c r="J35" s="369"/>
      <c r="K35" s="369"/>
      <c r="L35" s="230"/>
      <c r="M35" s="230"/>
      <c r="N35" s="230"/>
      <c r="O35" s="230"/>
      <c r="P35" s="230"/>
    </row>
    <row r="36" ht="23.1" customHeight="1" spans="1:16">
      <c r="A36" s="295" t="s">
        <v>108</v>
      </c>
      <c r="B36" s="289" t="s">
        <v>160</v>
      </c>
      <c r="C36" s="295" t="s">
        <v>176</v>
      </c>
      <c r="D36" s="357" t="s">
        <v>331</v>
      </c>
      <c r="E36" s="376">
        <v>500000</v>
      </c>
      <c r="F36" s="376">
        <f t="shared" si="2"/>
        <v>500000</v>
      </c>
      <c r="G36" s="376"/>
      <c r="H36" s="376">
        <v>500000</v>
      </c>
      <c r="I36" s="369"/>
      <c r="J36" s="369"/>
      <c r="K36" s="369"/>
      <c r="L36" s="230"/>
      <c r="M36" s="230"/>
      <c r="N36" s="230"/>
      <c r="O36" s="230"/>
      <c r="P36" s="230"/>
    </row>
    <row r="37" ht="23.1" customHeight="1" spans="1:16">
      <c r="A37" s="295" t="s">
        <v>108</v>
      </c>
      <c r="B37" s="289" t="s">
        <v>133</v>
      </c>
      <c r="C37" s="295" t="s">
        <v>139</v>
      </c>
      <c r="D37" s="357" t="s">
        <v>331</v>
      </c>
      <c r="E37" s="376">
        <v>500000</v>
      </c>
      <c r="F37" s="376">
        <f t="shared" si="2"/>
        <v>500000</v>
      </c>
      <c r="G37" s="376"/>
      <c r="H37" s="376">
        <v>500000</v>
      </c>
      <c r="I37" s="369"/>
      <c r="J37" s="369"/>
      <c r="K37" s="369"/>
      <c r="L37" s="230"/>
      <c r="M37" s="230"/>
      <c r="N37" s="230"/>
      <c r="O37" s="230"/>
      <c r="P37" s="230"/>
    </row>
    <row r="38" ht="23.1" customHeight="1" spans="1:16">
      <c r="A38" s="295" t="s">
        <v>108</v>
      </c>
      <c r="B38" s="296" t="s">
        <v>135</v>
      </c>
      <c r="C38" s="295" t="s">
        <v>155</v>
      </c>
      <c r="D38" s="357" t="s">
        <v>331</v>
      </c>
      <c r="E38" s="376">
        <v>500000</v>
      </c>
      <c r="F38" s="376">
        <f t="shared" si="2"/>
        <v>500000</v>
      </c>
      <c r="G38" s="376"/>
      <c r="H38" s="376">
        <v>500000</v>
      </c>
      <c r="I38" s="369"/>
      <c r="J38" s="369"/>
      <c r="K38" s="369"/>
      <c r="L38" s="230"/>
      <c r="M38" s="230"/>
      <c r="N38" s="230"/>
      <c r="O38" s="230"/>
      <c r="P38" s="230"/>
    </row>
    <row r="39" ht="23.1" customHeight="1" spans="1:16">
      <c r="A39" s="295" t="s">
        <v>108</v>
      </c>
      <c r="B39" s="289">
        <v>221</v>
      </c>
      <c r="C39" s="295" t="s">
        <v>176</v>
      </c>
      <c r="D39" s="357" t="s">
        <v>332</v>
      </c>
      <c r="E39" s="376">
        <v>50000</v>
      </c>
      <c r="F39" s="376">
        <f t="shared" si="2"/>
        <v>50000</v>
      </c>
      <c r="G39" s="376"/>
      <c r="H39" s="376">
        <v>50000</v>
      </c>
      <c r="I39" s="369"/>
      <c r="J39" s="369"/>
      <c r="K39" s="369"/>
      <c r="L39" s="230"/>
      <c r="M39" s="230"/>
      <c r="N39" s="230"/>
      <c r="O39" s="230"/>
      <c r="P39" s="230"/>
    </row>
    <row r="40" ht="23.1" customHeight="1" spans="1:16">
      <c r="A40" s="295" t="s">
        <v>108</v>
      </c>
      <c r="B40" s="289" t="s">
        <v>145</v>
      </c>
      <c r="C40" s="295" t="s">
        <v>139</v>
      </c>
      <c r="D40" s="357" t="s">
        <v>332</v>
      </c>
      <c r="E40" s="376">
        <v>50000</v>
      </c>
      <c r="F40" s="376">
        <f t="shared" si="2"/>
        <v>50000</v>
      </c>
      <c r="G40" s="376"/>
      <c r="H40" s="376">
        <v>50000</v>
      </c>
      <c r="I40" s="369"/>
      <c r="J40" s="369"/>
      <c r="K40" s="369"/>
      <c r="L40" s="230"/>
      <c r="M40" s="230"/>
      <c r="N40" s="230"/>
      <c r="O40" s="230"/>
      <c r="P40" s="230"/>
    </row>
    <row r="41" ht="23.1" customHeight="1" spans="1:16">
      <c r="A41" s="295" t="s">
        <v>108</v>
      </c>
      <c r="B41" s="296" t="s">
        <v>147</v>
      </c>
      <c r="C41" s="295" t="s">
        <v>155</v>
      </c>
      <c r="D41" s="357" t="s">
        <v>332</v>
      </c>
      <c r="E41" s="376">
        <v>50000</v>
      </c>
      <c r="F41" s="376">
        <f t="shared" si="2"/>
        <v>50000</v>
      </c>
      <c r="G41" s="376"/>
      <c r="H41" s="376">
        <v>50000</v>
      </c>
      <c r="I41" s="369"/>
      <c r="J41" s="369"/>
      <c r="K41" s="369"/>
      <c r="L41" s="230"/>
      <c r="M41" s="230"/>
      <c r="N41" s="230"/>
      <c r="O41" s="230"/>
      <c r="P41" s="230"/>
    </row>
    <row r="42" ht="23.1" customHeight="1" spans="1:16">
      <c r="A42" s="309" t="s">
        <v>109</v>
      </c>
      <c r="B42" s="309"/>
      <c r="C42" s="230"/>
      <c r="D42" s="309"/>
      <c r="E42" s="582">
        <v>90000</v>
      </c>
      <c r="F42" s="582">
        <v>90000</v>
      </c>
      <c r="G42" s="582">
        <v>90000</v>
      </c>
      <c r="H42" s="342"/>
      <c r="I42" s="369"/>
      <c r="J42" s="369"/>
      <c r="K42" s="369"/>
      <c r="L42" s="230"/>
      <c r="M42" s="230"/>
      <c r="N42" s="230"/>
      <c r="O42" s="230"/>
      <c r="P42" s="230"/>
    </row>
    <row r="43" ht="23.1" customHeight="1" spans="1:16">
      <c r="A43" s="312" t="s">
        <v>109</v>
      </c>
      <c r="B43" s="311">
        <v>214</v>
      </c>
      <c r="C43" s="274" t="s">
        <v>137</v>
      </c>
      <c r="D43" s="274"/>
      <c r="E43" s="376">
        <v>90000</v>
      </c>
      <c r="F43" s="376">
        <v>90000</v>
      </c>
      <c r="G43" s="376">
        <v>90000</v>
      </c>
      <c r="H43" s="342"/>
      <c r="I43" s="369"/>
      <c r="J43" s="369"/>
      <c r="K43" s="369"/>
      <c r="L43" s="230"/>
      <c r="M43" s="230"/>
      <c r="N43" s="230"/>
      <c r="O43" s="230"/>
      <c r="P43" s="230"/>
    </row>
    <row r="44" ht="23.1" customHeight="1" spans="1:16">
      <c r="A44" s="312" t="s">
        <v>109</v>
      </c>
      <c r="B44" s="308">
        <v>21401</v>
      </c>
      <c r="C44" s="274" t="s">
        <v>333</v>
      </c>
      <c r="D44" s="274"/>
      <c r="E44" s="376">
        <v>90000</v>
      </c>
      <c r="F44" s="376">
        <v>90000</v>
      </c>
      <c r="G44" s="376">
        <v>90000</v>
      </c>
      <c r="H44" s="342"/>
      <c r="I44" s="369"/>
      <c r="J44" s="369"/>
      <c r="K44" s="369"/>
      <c r="L44" s="230"/>
      <c r="M44" s="230"/>
      <c r="N44" s="230"/>
      <c r="O44" s="230"/>
      <c r="P44" s="230"/>
    </row>
    <row r="45" ht="23.1" customHeight="1" spans="1:16">
      <c r="A45" s="312" t="s">
        <v>109</v>
      </c>
      <c r="B45" s="316">
        <v>2140102</v>
      </c>
      <c r="C45" s="585" t="s">
        <v>174</v>
      </c>
      <c r="D45" s="311" t="s">
        <v>334</v>
      </c>
      <c r="E45" s="376">
        <v>90000</v>
      </c>
      <c r="F45" s="376">
        <v>90000</v>
      </c>
      <c r="G45" s="376">
        <v>90000</v>
      </c>
      <c r="H45" s="342"/>
      <c r="I45" s="369"/>
      <c r="J45" s="369"/>
      <c r="K45" s="369"/>
      <c r="L45" s="230"/>
      <c r="M45" s="230"/>
      <c r="N45" s="230"/>
      <c r="O45" s="230"/>
      <c r="P45" s="230"/>
    </row>
    <row r="46" ht="23.1" customHeight="1" spans="1:16">
      <c r="A46" s="586" t="s">
        <v>184</v>
      </c>
      <c r="B46" s="309"/>
      <c r="C46" s="384"/>
      <c r="D46" s="586"/>
      <c r="E46" s="582">
        <v>250000</v>
      </c>
      <c r="F46" s="582">
        <v>250000</v>
      </c>
      <c r="G46" s="582">
        <v>250000</v>
      </c>
      <c r="H46" s="342"/>
      <c r="I46" s="369"/>
      <c r="J46" s="369"/>
      <c r="K46" s="369"/>
      <c r="L46" s="230"/>
      <c r="M46" s="230"/>
      <c r="N46" s="230"/>
      <c r="O46" s="230"/>
      <c r="P46" s="230"/>
    </row>
    <row r="47" ht="23.1" customHeight="1" spans="1:16">
      <c r="A47" s="319" t="s">
        <v>184</v>
      </c>
      <c r="B47" s="312">
        <v>214</v>
      </c>
      <c r="C47" s="311" t="s">
        <v>185</v>
      </c>
      <c r="D47" s="315"/>
      <c r="E47" s="376">
        <v>250000</v>
      </c>
      <c r="F47" s="376">
        <v>250000</v>
      </c>
      <c r="G47" s="376">
        <v>250000</v>
      </c>
      <c r="H47" s="342"/>
      <c r="I47" s="369"/>
      <c r="J47" s="369"/>
      <c r="K47" s="369"/>
      <c r="L47" s="230"/>
      <c r="M47" s="230"/>
      <c r="N47" s="230"/>
      <c r="O47" s="230"/>
      <c r="P47" s="230"/>
    </row>
    <row r="48" ht="23.1" customHeight="1" spans="1:16">
      <c r="A48" s="319" t="s">
        <v>184</v>
      </c>
      <c r="B48" s="312" t="s">
        <v>138</v>
      </c>
      <c r="C48" s="311" t="s">
        <v>186</v>
      </c>
      <c r="D48" s="311"/>
      <c r="E48" s="376">
        <v>250000</v>
      </c>
      <c r="F48" s="376">
        <v>250000</v>
      </c>
      <c r="G48" s="376">
        <v>250000</v>
      </c>
      <c r="H48" s="342"/>
      <c r="I48" s="369"/>
      <c r="J48" s="369"/>
      <c r="K48" s="369"/>
      <c r="L48" s="230"/>
      <c r="M48" s="230"/>
      <c r="N48" s="230"/>
      <c r="O48" s="230"/>
      <c r="P48" s="230"/>
    </row>
    <row r="49" ht="24" spans="1:16">
      <c r="A49" s="319" t="s">
        <v>184</v>
      </c>
      <c r="B49" s="312" t="s">
        <v>140</v>
      </c>
      <c r="C49" s="311" t="s">
        <v>179</v>
      </c>
      <c r="D49" s="315" t="s">
        <v>335</v>
      </c>
      <c r="E49" s="376">
        <v>250000</v>
      </c>
      <c r="F49" s="376">
        <v>250000</v>
      </c>
      <c r="G49" s="376">
        <v>250000</v>
      </c>
      <c r="H49" s="277"/>
      <c r="I49" s="230"/>
      <c r="J49" s="230"/>
      <c r="K49" s="230"/>
      <c r="L49" s="230"/>
      <c r="M49" s="230"/>
      <c r="N49" s="230"/>
      <c r="O49" s="230"/>
      <c r="P49" s="230"/>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zoomScale="115" zoomScaleNormal="115" workbookViewId="0">
      <selection activeCell="E17" sqref="E17"/>
    </sheetView>
  </sheetViews>
  <sheetFormatPr defaultColWidth="9.16666666666667" defaultRowHeight="11.25"/>
  <cols>
    <col min="1" max="1" width="23.1666666666667" customWidth="1"/>
    <col min="2" max="2" width="20.1666666666667" customWidth="1"/>
    <col min="3" max="3" width="57.1666666666667" customWidth="1"/>
    <col min="4" max="4" width="12.1666666666667" customWidth="1"/>
    <col min="5" max="17" width="9.16666666666667" customWidth="1"/>
    <col min="18" max="18" width="10.3333333333333" customWidth="1"/>
    <col min="19" max="21" width="9.16666666666667" customWidth="1"/>
    <col min="22" max="22" width="6.83333333333333" customWidth="1"/>
  </cols>
  <sheetData>
    <row r="1" ht="24.75" customHeight="1" spans="1:22">
      <c r="A1" s="512"/>
      <c r="B1" s="512"/>
      <c r="C1" s="512"/>
      <c r="D1" s="512"/>
      <c r="E1" s="512"/>
      <c r="F1" s="512"/>
      <c r="G1" s="512"/>
      <c r="H1" s="512"/>
      <c r="I1" s="512"/>
      <c r="J1" s="512"/>
      <c r="K1" s="512"/>
      <c r="L1" s="512"/>
      <c r="M1" s="512"/>
      <c r="N1" s="512"/>
      <c r="O1" s="512"/>
      <c r="P1" s="519"/>
      <c r="Q1" s="519"/>
      <c r="R1" s="519"/>
      <c r="S1" s="510"/>
      <c r="T1" s="510"/>
      <c r="U1" s="523" t="s">
        <v>336</v>
      </c>
      <c r="V1" s="510"/>
    </row>
    <row r="2" ht="24.75" customHeight="1" spans="1:22">
      <c r="A2" s="513" t="s">
        <v>337</v>
      </c>
      <c r="B2" s="513"/>
      <c r="C2" s="513"/>
      <c r="D2" s="513"/>
      <c r="E2" s="513"/>
      <c r="F2" s="513"/>
      <c r="G2" s="513"/>
      <c r="H2" s="513"/>
      <c r="I2" s="513"/>
      <c r="J2" s="513"/>
      <c r="K2" s="513"/>
      <c r="L2" s="513"/>
      <c r="M2" s="513"/>
      <c r="N2" s="513"/>
      <c r="O2" s="513"/>
      <c r="P2" s="513"/>
      <c r="Q2" s="513"/>
      <c r="R2" s="513"/>
      <c r="S2" s="513"/>
      <c r="T2" s="513"/>
      <c r="U2" s="513"/>
      <c r="V2" s="510"/>
    </row>
    <row r="3" s="212" customFormat="1" ht="24.75" customHeight="1" spans="1:22">
      <c r="A3" s="514"/>
      <c r="B3" s="512"/>
      <c r="C3" s="512"/>
      <c r="D3" s="512"/>
      <c r="E3" s="512"/>
      <c r="F3" s="512"/>
      <c r="G3" s="512"/>
      <c r="H3" s="512"/>
      <c r="I3" s="512"/>
      <c r="J3" s="512"/>
      <c r="K3" s="512"/>
      <c r="L3" s="512"/>
      <c r="M3" s="512"/>
      <c r="N3" s="512"/>
      <c r="O3" s="512"/>
      <c r="P3" s="520"/>
      <c r="Q3" s="520"/>
      <c r="R3" s="520"/>
      <c r="S3" s="524"/>
      <c r="T3" s="525" t="s">
        <v>87</v>
      </c>
      <c r="U3" s="525"/>
      <c r="V3" s="524"/>
    </row>
    <row r="4" s="212" customFormat="1" ht="24.75" customHeight="1" spans="1:22">
      <c r="A4" s="499" t="s">
        <v>113</v>
      </c>
      <c r="B4" s="516" t="s">
        <v>88</v>
      </c>
      <c r="C4" s="222" t="s">
        <v>114</v>
      </c>
      <c r="D4" s="563" t="s">
        <v>115</v>
      </c>
      <c r="E4" s="472" t="s">
        <v>218</v>
      </c>
      <c r="F4" s="472"/>
      <c r="G4" s="472"/>
      <c r="H4" s="516"/>
      <c r="I4" s="472" t="s">
        <v>219</v>
      </c>
      <c r="J4" s="472"/>
      <c r="K4" s="472"/>
      <c r="L4" s="472"/>
      <c r="M4" s="472"/>
      <c r="N4" s="472"/>
      <c r="O4" s="472"/>
      <c r="P4" s="472"/>
      <c r="Q4" s="472"/>
      <c r="R4" s="472"/>
      <c r="S4" s="526" t="s">
        <v>338</v>
      </c>
      <c r="T4" s="517" t="s">
        <v>221</v>
      </c>
      <c r="U4" s="308" t="s">
        <v>222</v>
      </c>
      <c r="V4" s="524"/>
    </row>
    <row r="5" s="212" customFormat="1" ht="24.75" customHeight="1" spans="1:22">
      <c r="A5" s="499"/>
      <c r="B5" s="516"/>
      <c r="C5" s="222"/>
      <c r="D5" s="564"/>
      <c r="E5" s="517" t="s">
        <v>195</v>
      </c>
      <c r="F5" s="517" t="s">
        <v>224</v>
      </c>
      <c r="G5" s="517" t="s">
        <v>225</v>
      </c>
      <c r="H5" s="517" t="s">
        <v>226</v>
      </c>
      <c r="I5" s="517" t="s">
        <v>195</v>
      </c>
      <c r="J5" s="521" t="s">
        <v>227</v>
      </c>
      <c r="K5" s="568" t="s">
        <v>228</v>
      </c>
      <c r="L5" s="521" t="s">
        <v>229</v>
      </c>
      <c r="M5" s="568" t="s">
        <v>230</v>
      </c>
      <c r="N5" s="517" t="s">
        <v>231</v>
      </c>
      <c r="O5" s="517" t="s">
        <v>232</v>
      </c>
      <c r="P5" s="517" t="s">
        <v>233</v>
      </c>
      <c r="Q5" s="517" t="s">
        <v>234</v>
      </c>
      <c r="R5" s="517" t="s">
        <v>235</v>
      </c>
      <c r="S5" s="472"/>
      <c r="T5" s="472"/>
      <c r="U5" s="487"/>
      <c r="V5" s="524"/>
    </row>
    <row r="6" s="212" customFormat="1" ht="30.75" customHeight="1" spans="1:22">
      <c r="A6" s="499"/>
      <c r="B6" s="516"/>
      <c r="C6" s="222"/>
      <c r="D6" s="564"/>
      <c r="E6" s="472"/>
      <c r="F6" s="472"/>
      <c r="G6" s="472"/>
      <c r="H6" s="472"/>
      <c r="I6" s="472"/>
      <c r="J6" s="522"/>
      <c r="K6" s="521"/>
      <c r="L6" s="522"/>
      <c r="M6" s="521"/>
      <c r="N6" s="472"/>
      <c r="O6" s="472"/>
      <c r="P6" s="472"/>
      <c r="Q6" s="472"/>
      <c r="R6" s="472"/>
      <c r="S6" s="472"/>
      <c r="T6" s="472"/>
      <c r="U6" s="487"/>
      <c r="V6" s="524"/>
    </row>
    <row r="7" s="212" customFormat="1" ht="23.1" customHeight="1" spans="1:22">
      <c r="A7" s="217"/>
      <c r="B7" s="229">
        <v>405</v>
      </c>
      <c r="C7" s="229" t="s">
        <v>118</v>
      </c>
      <c r="D7" s="558" t="s">
        <v>281</v>
      </c>
      <c r="E7" s="565"/>
      <c r="F7" s="565"/>
      <c r="G7" s="565"/>
      <c r="H7" s="565"/>
      <c r="I7" s="565"/>
      <c r="J7" s="565"/>
      <c r="K7" s="565"/>
      <c r="L7" s="565"/>
      <c r="M7" s="565"/>
      <c r="N7" s="565"/>
      <c r="O7" s="565"/>
      <c r="P7" s="565"/>
      <c r="Q7" s="565"/>
      <c r="R7" s="565"/>
      <c r="S7" s="565"/>
      <c r="T7" s="565"/>
      <c r="U7" s="565"/>
      <c r="V7" s="524"/>
    </row>
    <row r="8" ht="23.1" customHeight="1" spans="1:21">
      <c r="A8" s="230"/>
      <c r="B8" s="229"/>
      <c r="C8" s="229"/>
      <c r="D8" s="230"/>
      <c r="E8" s="230"/>
      <c r="F8" s="230"/>
      <c r="G8" s="230"/>
      <c r="H8" s="230"/>
      <c r="I8" s="230"/>
      <c r="J8" s="230"/>
      <c r="K8" s="230"/>
      <c r="L8" s="230"/>
      <c r="M8" s="230"/>
      <c r="N8" s="230"/>
      <c r="O8" s="230"/>
      <c r="P8" s="230"/>
      <c r="Q8" s="230"/>
      <c r="R8" s="230"/>
      <c r="S8" s="230"/>
      <c r="T8" s="230"/>
      <c r="U8" s="230"/>
    </row>
    <row r="9" ht="23.1" customHeight="1" spans="1:22">
      <c r="A9" s="386"/>
      <c r="B9" s="280"/>
      <c r="C9" s="280"/>
      <c r="D9" s="341"/>
      <c r="E9" s="341"/>
      <c r="F9" s="341"/>
      <c r="G9" s="341"/>
      <c r="H9" s="341"/>
      <c r="I9" s="341"/>
      <c r="J9" s="341"/>
      <c r="K9" s="341"/>
      <c r="L9" s="341"/>
      <c r="M9" s="341"/>
      <c r="N9" s="341"/>
      <c r="O9" s="341"/>
      <c r="P9" s="341"/>
      <c r="Q9" s="341"/>
      <c r="R9" s="341"/>
      <c r="S9" s="528"/>
      <c r="T9" s="528"/>
      <c r="U9" s="529"/>
      <c r="V9" s="510"/>
    </row>
    <row r="10" ht="23.1" customHeight="1" spans="1:22">
      <c r="A10" s="243"/>
      <c r="B10" s="280"/>
      <c r="C10" s="280"/>
      <c r="D10" s="341"/>
      <c r="E10" s="341"/>
      <c r="F10" s="341"/>
      <c r="G10" s="341"/>
      <c r="H10" s="341"/>
      <c r="I10" s="341"/>
      <c r="J10" s="341"/>
      <c r="K10" s="341"/>
      <c r="L10" s="341"/>
      <c r="M10" s="341"/>
      <c r="N10" s="341"/>
      <c r="O10" s="341"/>
      <c r="P10" s="341"/>
      <c r="Q10" s="341"/>
      <c r="R10" s="341"/>
      <c r="S10" s="528"/>
      <c r="T10" s="528"/>
      <c r="U10" s="529"/>
      <c r="V10" s="510"/>
    </row>
    <row r="11" ht="23.1" customHeight="1" spans="1:22">
      <c r="A11" s="243"/>
      <c r="B11" s="280"/>
      <c r="C11" s="280"/>
      <c r="D11" s="341"/>
      <c r="E11" s="341"/>
      <c r="F11" s="341"/>
      <c r="G11" s="341"/>
      <c r="H11" s="341"/>
      <c r="I11" s="341"/>
      <c r="J11" s="341"/>
      <c r="K11" s="341"/>
      <c r="L11" s="341"/>
      <c r="M11" s="341"/>
      <c r="N11" s="341"/>
      <c r="O11" s="341"/>
      <c r="P11" s="341"/>
      <c r="Q11" s="341"/>
      <c r="R11" s="341"/>
      <c r="S11" s="528"/>
      <c r="T11" s="528"/>
      <c r="U11" s="529"/>
      <c r="V11" s="510"/>
    </row>
    <row r="12" ht="18.95" customHeight="1" spans="1:22">
      <c r="A12" s="566"/>
      <c r="B12" s="566"/>
      <c r="C12" s="567"/>
      <c r="D12" s="519"/>
      <c r="E12" s="519"/>
      <c r="F12" s="519"/>
      <c r="G12" s="519"/>
      <c r="H12" s="519"/>
      <c r="I12" s="519"/>
      <c r="J12" s="519"/>
      <c r="K12" s="519"/>
      <c r="L12" s="519"/>
      <c r="M12" s="519"/>
      <c r="N12" s="519"/>
      <c r="O12" s="519"/>
      <c r="P12" s="519"/>
      <c r="Q12" s="519"/>
      <c r="R12" s="519"/>
      <c r="S12" s="510"/>
      <c r="T12" s="510"/>
      <c r="U12" s="531"/>
      <c r="V12" s="510"/>
    </row>
    <row r="13" ht="18.95" customHeight="1" spans="1:22">
      <c r="A13" s="566"/>
      <c r="B13" s="566"/>
      <c r="C13" s="567"/>
      <c r="D13" s="519"/>
      <c r="E13" s="519"/>
      <c r="F13" s="519"/>
      <c r="G13" s="519"/>
      <c r="H13" s="519"/>
      <c r="I13" s="519"/>
      <c r="J13" s="519"/>
      <c r="K13" s="519"/>
      <c r="L13" s="519"/>
      <c r="M13" s="519"/>
      <c r="N13" s="519"/>
      <c r="O13" s="519"/>
      <c r="P13" s="519"/>
      <c r="Q13" s="519"/>
      <c r="R13" s="519"/>
      <c r="S13" s="510"/>
      <c r="T13" s="510"/>
      <c r="U13" s="531"/>
      <c r="V13" s="510"/>
    </row>
    <row r="14" ht="18.95" customHeight="1" spans="1:22">
      <c r="A14" s="566"/>
      <c r="B14" s="566"/>
      <c r="C14" s="567"/>
      <c r="D14" s="519"/>
      <c r="E14" s="519"/>
      <c r="F14" s="519"/>
      <c r="G14" s="519"/>
      <c r="H14" s="519"/>
      <c r="I14" s="519"/>
      <c r="J14" s="519"/>
      <c r="K14" s="519"/>
      <c r="L14" s="519"/>
      <c r="M14" s="519"/>
      <c r="N14" s="519"/>
      <c r="O14" s="519"/>
      <c r="P14" s="519"/>
      <c r="Q14" s="519"/>
      <c r="R14" s="519"/>
      <c r="S14" s="510"/>
      <c r="T14" s="510"/>
      <c r="U14" s="531"/>
      <c r="V14" s="510"/>
    </row>
    <row r="15" ht="18.95" customHeight="1" spans="1:22">
      <c r="A15" s="566"/>
      <c r="B15" s="566"/>
      <c r="C15" s="567"/>
      <c r="D15" s="519"/>
      <c r="E15" s="519"/>
      <c r="F15" s="519"/>
      <c r="G15" s="519"/>
      <c r="H15" s="519"/>
      <c r="I15" s="519"/>
      <c r="J15" s="519"/>
      <c r="K15" s="519"/>
      <c r="L15" s="519"/>
      <c r="M15" s="519"/>
      <c r="N15" s="519"/>
      <c r="O15" s="519"/>
      <c r="P15" s="519"/>
      <c r="Q15" s="519"/>
      <c r="R15" s="519"/>
      <c r="S15" s="510"/>
      <c r="T15" s="510"/>
      <c r="U15" s="531"/>
      <c r="V15" s="510"/>
    </row>
    <row r="16" ht="18.95" customHeight="1" spans="1:22">
      <c r="A16" s="566"/>
      <c r="B16" s="566"/>
      <c r="C16" s="567"/>
      <c r="D16" s="519"/>
      <c r="E16" s="519"/>
      <c r="F16" s="519"/>
      <c r="G16" s="519"/>
      <c r="H16" s="519"/>
      <c r="I16" s="519"/>
      <c r="J16" s="519"/>
      <c r="K16" s="519"/>
      <c r="L16" s="519"/>
      <c r="M16" s="519"/>
      <c r="N16" s="519"/>
      <c r="O16" s="519"/>
      <c r="P16" s="519"/>
      <c r="Q16" s="519"/>
      <c r="R16" s="519"/>
      <c r="S16" s="510"/>
      <c r="T16" s="510"/>
      <c r="U16" s="531"/>
      <c r="V16" s="510"/>
    </row>
    <row r="17" ht="18.95" customHeight="1" spans="1:22">
      <c r="A17" s="566"/>
      <c r="B17" s="566"/>
      <c r="C17" s="567"/>
      <c r="D17" s="519"/>
      <c r="E17" s="519"/>
      <c r="F17" s="519"/>
      <c r="G17" s="519"/>
      <c r="H17" s="519"/>
      <c r="I17" s="519"/>
      <c r="J17" s="519"/>
      <c r="K17" s="519"/>
      <c r="L17" s="519"/>
      <c r="M17" s="519"/>
      <c r="N17" s="519"/>
      <c r="O17" s="519"/>
      <c r="P17" s="519"/>
      <c r="Q17" s="519"/>
      <c r="R17" s="519"/>
      <c r="S17" s="510"/>
      <c r="T17" s="510"/>
      <c r="U17" s="531"/>
      <c r="V17" s="510"/>
    </row>
    <row r="18" ht="18.95" customHeight="1" spans="1:22">
      <c r="A18" s="566"/>
      <c r="B18" s="566"/>
      <c r="C18" s="567"/>
      <c r="D18" s="519"/>
      <c r="E18" s="519"/>
      <c r="F18" s="519"/>
      <c r="G18" s="519"/>
      <c r="H18" s="519"/>
      <c r="I18" s="519"/>
      <c r="J18" s="519"/>
      <c r="K18" s="519"/>
      <c r="L18" s="519"/>
      <c r="M18" s="519"/>
      <c r="N18" s="519"/>
      <c r="O18" s="519"/>
      <c r="P18" s="519"/>
      <c r="Q18" s="519"/>
      <c r="R18" s="519"/>
      <c r="S18" s="510"/>
      <c r="T18" s="510"/>
      <c r="U18" s="531"/>
      <c r="V18" s="510"/>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510"/>
      <c r="B36" s="510"/>
      <c r="C36" s="510"/>
      <c r="D36" s="510"/>
      <c r="E36" s="510"/>
      <c r="F36" s="510"/>
      <c r="G36" s="510"/>
      <c r="H36" s="510"/>
      <c r="I36" s="510"/>
      <c r="J36" s="510"/>
      <c r="K36" s="510"/>
      <c r="L36" s="510"/>
      <c r="M36" s="510"/>
      <c r="N36" s="510"/>
      <c r="O36" s="510"/>
      <c r="P36" s="510"/>
      <c r="Q36" s="510"/>
      <c r="R36" s="510"/>
      <c r="S36" s="510"/>
      <c r="T36" s="510"/>
      <c r="U36" s="510"/>
      <c r="V36" s="51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zoomScale="115" zoomScaleNormal="115" workbookViewId="0">
      <selection activeCell="D8" sqref="D8"/>
    </sheetView>
  </sheetViews>
  <sheetFormatPr defaultColWidth="9.16666666666667" defaultRowHeight="11.25"/>
  <cols>
    <col min="1" max="1" width="22.5" customWidth="1"/>
    <col min="2" max="2" width="16" customWidth="1"/>
    <col min="3" max="3" width="57.5" customWidth="1"/>
    <col min="4" max="4" width="35.6666666666667" customWidth="1"/>
    <col min="5" max="9" width="22" customWidth="1"/>
    <col min="10" max="22" width="9.16666666666667" customWidth="1"/>
    <col min="23" max="23" width="6.83333333333333" customWidth="1"/>
  </cols>
  <sheetData>
    <row r="1" ht="12" spans="9:9">
      <c r="I1" s="193" t="s">
        <v>339</v>
      </c>
    </row>
    <row r="2" s="549" customFormat="1" ht="38.85" customHeight="1" spans="1:9">
      <c r="A2" s="551" t="s">
        <v>340</v>
      </c>
      <c r="B2" s="551"/>
      <c r="C2" s="551"/>
      <c r="D2" s="551"/>
      <c r="E2" s="551"/>
      <c r="F2" s="551"/>
      <c r="G2" s="551"/>
      <c r="H2" s="551"/>
      <c r="I2" s="551"/>
    </row>
    <row r="3" s="549" customFormat="1" ht="24.2" customHeight="1" spans="1:10">
      <c r="A3" s="552"/>
      <c r="B3" s="552"/>
      <c r="C3" s="552"/>
      <c r="D3" s="552"/>
      <c r="E3" s="552"/>
      <c r="F3" s="552"/>
      <c r="G3" s="552"/>
      <c r="H3" s="552"/>
      <c r="I3" s="552"/>
      <c r="J3" s="552"/>
    </row>
    <row r="4" s="550" customFormat="1" ht="16.35" customHeight="1" spans="8:9">
      <c r="H4" s="553" t="s">
        <v>87</v>
      </c>
      <c r="I4" s="553"/>
    </row>
    <row r="5" s="550" customFormat="1" ht="25.15" customHeight="1" spans="1:10">
      <c r="A5" s="554" t="s">
        <v>113</v>
      </c>
      <c r="B5" s="555" t="s">
        <v>88</v>
      </c>
      <c r="C5" s="554" t="s">
        <v>114</v>
      </c>
      <c r="D5" s="554" t="s">
        <v>195</v>
      </c>
      <c r="E5" s="554" t="s">
        <v>341</v>
      </c>
      <c r="F5" s="554"/>
      <c r="G5" s="554"/>
      <c r="H5" s="554"/>
      <c r="I5" s="554" t="s">
        <v>219</v>
      </c>
      <c r="J5" s="561"/>
    </row>
    <row r="6" s="550" customFormat="1" ht="25.9" customHeight="1" spans="1:9">
      <c r="A6" s="554"/>
      <c r="B6" s="556"/>
      <c r="C6" s="554"/>
      <c r="D6" s="554"/>
      <c r="E6" s="554" t="s">
        <v>342</v>
      </c>
      <c r="F6" s="554" t="s">
        <v>343</v>
      </c>
      <c r="G6" s="554"/>
      <c r="H6" s="554" t="s">
        <v>344</v>
      </c>
      <c r="I6" s="554"/>
    </row>
    <row r="7" s="550" customFormat="1" ht="35.45" customHeight="1" spans="1:9">
      <c r="A7" s="554"/>
      <c r="B7" s="557"/>
      <c r="C7" s="554"/>
      <c r="D7" s="554"/>
      <c r="E7" s="554"/>
      <c r="F7" s="554" t="s">
        <v>224</v>
      </c>
      <c r="G7" s="554" t="s">
        <v>226</v>
      </c>
      <c r="H7" s="554"/>
      <c r="I7" s="554"/>
    </row>
    <row r="8" s="550" customFormat="1" ht="26.1" customHeight="1" spans="1:9">
      <c r="A8" s="217"/>
      <c r="B8" s="229">
        <v>405</v>
      </c>
      <c r="C8" s="229" t="s">
        <v>118</v>
      </c>
      <c r="D8" s="558" t="s">
        <v>281</v>
      </c>
      <c r="E8" s="559"/>
      <c r="F8" s="559"/>
      <c r="G8" s="559"/>
      <c r="H8" s="559"/>
      <c r="I8" s="559"/>
    </row>
    <row r="9" s="550" customFormat="1" ht="30.2" customHeight="1" spans="1:10">
      <c r="A9" s="230"/>
      <c r="B9" s="229"/>
      <c r="C9" s="229"/>
      <c r="D9" s="559"/>
      <c r="E9" s="559"/>
      <c r="F9" s="559"/>
      <c r="G9" s="559"/>
      <c r="H9" s="559"/>
      <c r="I9" s="559"/>
      <c r="J9" s="562"/>
    </row>
    <row r="10" s="550" customFormat="1" ht="30.2" customHeight="1" spans="1:10">
      <c r="A10" s="386"/>
      <c r="B10" s="280"/>
      <c r="C10" s="280"/>
      <c r="D10" s="559"/>
      <c r="E10" s="559"/>
      <c r="F10" s="559"/>
      <c r="G10" s="559"/>
      <c r="H10" s="559"/>
      <c r="I10" s="559"/>
      <c r="J10" s="562"/>
    </row>
    <row r="11" s="550" customFormat="1" ht="30.2" customHeight="1" spans="1:10">
      <c r="A11" s="243"/>
      <c r="B11" s="280"/>
      <c r="C11" s="280"/>
      <c r="D11" s="559"/>
      <c r="E11" s="559"/>
      <c r="F11" s="559"/>
      <c r="G11" s="559"/>
      <c r="H11" s="559"/>
      <c r="I11" s="559"/>
      <c r="J11" s="562"/>
    </row>
    <row r="12" s="550" customFormat="1" ht="30.2" customHeight="1" spans="1:9">
      <c r="A12" s="243"/>
      <c r="B12" s="280"/>
      <c r="C12" s="280"/>
      <c r="D12" s="559"/>
      <c r="E12" s="559"/>
      <c r="F12" s="560"/>
      <c r="G12" s="560"/>
      <c r="H12" s="560"/>
      <c r="I12" s="560"/>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G18" sqref="G18"/>
    </sheetView>
  </sheetViews>
  <sheetFormatPr defaultColWidth="9" defaultRowHeight="11.25" outlineLevelCol="2"/>
  <cols>
    <col min="1" max="1" width="37.1666666666667" customWidth="1"/>
    <col min="2" max="2" width="32.1666666666667" customWidth="1"/>
    <col min="3" max="3" width="33" customWidth="1"/>
  </cols>
  <sheetData>
    <row r="1" ht="12" spans="3:3">
      <c r="C1" s="193" t="s">
        <v>345</v>
      </c>
    </row>
    <row r="2" ht="24" customHeight="1" spans="1:3">
      <c r="A2" s="544" t="s">
        <v>346</v>
      </c>
      <c r="B2" s="544"/>
      <c r="C2" s="544"/>
    </row>
    <row r="3" ht="18" customHeight="1" spans="1:3">
      <c r="A3" s="544"/>
      <c r="B3" s="544"/>
      <c r="C3" s="544"/>
    </row>
    <row r="4" s="212" customFormat="1" ht="18" customHeight="1" spans="1:3">
      <c r="A4" s="215" t="s">
        <v>347</v>
      </c>
      <c r="B4" s="545"/>
      <c r="C4" s="234" t="s">
        <v>87</v>
      </c>
    </row>
    <row r="5" s="212" customFormat="1" ht="25.5" customHeight="1" spans="1:3">
      <c r="A5" s="222" t="s">
        <v>348</v>
      </c>
      <c r="B5" s="222" t="s">
        <v>349</v>
      </c>
      <c r="C5" s="222" t="s">
        <v>350</v>
      </c>
    </row>
    <row r="6" s="212" customFormat="1" ht="25.5" customHeight="1" spans="1:3">
      <c r="A6" s="222" t="s">
        <v>195</v>
      </c>
      <c r="B6" s="546">
        <f>SUM(B8:B9)</f>
        <v>852000</v>
      </c>
      <c r="C6" s="233"/>
    </row>
    <row r="7" s="543" customFormat="1" ht="25.5" customHeight="1" spans="1:3">
      <c r="A7" s="547" t="s">
        <v>351</v>
      </c>
      <c r="B7" s="548"/>
      <c r="C7" s="547"/>
    </row>
    <row r="8" s="543" customFormat="1" ht="25.5" customHeight="1" spans="1:3">
      <c r="A8" s="547" t="s">
        <v>352</v>
      </c>
      <c r="B8" s="511">
        <v>492000</v>
      </c>
      <c r="C8" s="547"/>
    </row>
    <row r="9" s="543" customFormat="1" ht="25.5" customHeight="1" spans="1:3">
      <c r="A9" s="547" t="s">
        <v>353</v>
      </c>
      <c r="B9" s="511">
        <v>360000</v>
      </c>
      <c r="C9" s="547"/>
    </row>
    <row r="10" s="543" customFormat="1" ht="25.5" customHeight="1" spans="1:3">
      <c r="A10" s="547" t="s">
        <v>354</v>
      </c>
      <c r="B10" s="511">
        <v>360000</v>
      </c>
      <c r="C10" s="547"/>
    </row>
    <row r="11" s="543" customFormat="1" ht="25.5" customHeight="1" spans="1:3">
      <c r="A11" s="547" t="s">
        <v>355</v>
      </c>
      <c r="B11" s="548"/>
      <c r="C11" s="547"/>
    </row>
    <row r="12" ht="12" spans="1:3">
      <c r="A12" s="212"/>
      <c r="B12" s="212"/>
      <c r="C12" s="212"/>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showGridLines="0" showZeros="0" zoomScale="115" zoomScaleNormal="115" topLeftCell="B1" workbookViewId="0">
      <selection activeCell="B11" sqref="B11"/>
    </sheetView>
  </sheetViews>
  <sheetFormatPr defaultColWidth="9.33333333333333" defaultRowHeight="11.25"/>
  <cols>
    <col min="1" max="1" width="31.1666666666667" customWidth="1"/>
    <col min="2" max="2" width="33.6666666666667" customWidth="1"/>
    <col min="3" max="3" width="21.5" customWidth="1"/>
    <col min="4" max="4" width="21.3333333333333" customWidth="1"/>
    <col min="5" max="5" width="12.3333333333333" customWidth="1"/>
    <col min="6" max="6" width="13.5" customWidth="1"/>
    <col min="7" max="8" width="10" customWidth="1"/>
    <col min="9" max="9" width="10.1666666666667" customWidth="1"/>
    <col min="10" max="10" width="11.6666666666667" customWidth="1"/>
    <col min="11" max="11" width="10.1666666666667" customWidth="1"/>
    <col min="12" max="12" width="14.6666666666667" customWidth="1"/>
    <col min="13" max="13" width="10.1666666666667" customWidth="1"/>
    <col min="14" max="14" width="6.83333333333333" customWidth="1"/>
    <col min="15" max="15" width="16.8333333333333" customWidth="1"/>
    <col min="17" max="17" width="10.1666666666667" customWidth="1"/>
    <col min="18" max="18" width="14" customWidth="1"/>
    <col min="19" max="19" width="15.6666666666667" customWidth="1"/>
    <col min="21" max="21" width="9.83333333333333" customWidth="1"/>
  </cols>
  <sheetData>
    <row r="1" ht="23.1" customHeight="1" spans="1:21">
      <c r="A1" s="531"/>
      <c r="B1" s="531"/>
      <c r="C1" s="531"/>
      <c r="D1" s="531"/>
      <c r="E1" s="531"/>
      <c r="F1" s="531"/>
      <c r="G1" s="531"/>
      <c r="H1" s="531"/>
      <c r="I1" s="531"/>
      <c r="J1" s="531"/>
      <c r="K1" s="531"/>
      <c r="L1" s="531"/>
      <c r="M1" s="531"/>
      <c r="N1" s="531"/>
      <c r="O1" s="531"/>
      <c r="P1" s="531"/>
      <c r="Q1" s="531"/>
      <c r="R1" s="531"/>
      <c r="S1" s="531"/>
      <c r="T1" s="531"/>
      <c r="U1" s="495" t="s">
        <v>356</v>
      </c>
    </row>
    <row r="2" ht="23.1" customHeight="1" spans="1:21">
      <c r="A2" s="532" t="s">
        <v>357</v>
      </c>
      <c r="B2" s="532"/>
      <c r="C2" s="532"/>
      <c r="D2" s="532"/>
      <c r="E2" s="532"/>
      <c r="F2" s="532"/>
      <c r="G2" s="532"/>
      <c r="H2" s="532"/>
      <c r="I2" s="532"/>
      <c r="J2" s="532"/>
      <c r="K2" s="532"/>
      <c r="L2" s="532"/>
      <c r="M2" s="532"/>
      <c r="N2" s="532"/>
      <c r="O2" s="532"/>
      <c r="P2" s="532"/>
      <c r="Q2" s="532"/>
      <c r="R2" s="532"/>
      <c r="S2" s="532"/>
      <c r="T2" s="532"/>
      <c r="U2" s="532"/>
    </row>
    <row r="3" ht="23.1" customHeight="1" spans="1:21">
      <c r="A3" s="495"/>
      <c r="B3" s="495"/>
      <c r="C3" s="495"/>
      <c r="D3" s="495"/>
      <c r="E3" s="495"/>
      <c r="F3" s="495"/>
      <c r="G3" s="495"/>
      <c r="H3" s="495"/>
      <c r="I3" s="495"/>
      <c r="J3" s="495"/>
      <c r="K3" s="495"/>
      <c r="L3" s="495"/>
      <c r="M3" s="495"/>
      <c r="N3" s="495"/>
      <c r="O3" s="495"/>
      <c r="P3" s="495"/>
      <c r="Q3" s="495"/>
      <c r="R3" s="495"/>
      <c r="S3" s="531"/>
      <c r="T3" s="531"/>
      <c r="U3" s="540" t="s">
        <v>87</v>
      </c>
    </row>
    <row r="4" s="212" customFormat="1" ht="30.75" customHeight="1" spans="1:21">
      <c r="A4" s="472" t="s">
        <v>89</v>
      </c>
      <c r="B4" s="472" t="s">
        <v>307</v>
      </c>
      <c r="C4" s="472" t="s">
        <v>358</v>
      </c>
      <c r="D4" s="516" t="s">
        <v>359</v>
      </c>
      <c r="E4" s="472" t="s">
        <v>360</v>
      </c>
      <c r="F4" s="472"/>
      <c r="G4" s="472"/>
      <c r="H4" s="472"/>
      <c r="I4" s="516" t="s">
        <v>361</v>
      </c>
      <c r="J4" s="538"/>
      <c r="K4" s="538"/>
      <c r="L4" s="538"/>
      <c r="M4" s="538"/>
      <c r="N4" s="538"/>
      <c r="O4" s="526"/>
      <c r="P4" s="472" t="s">
        <v>279</v>
      </c>
      <c r="Q4" s="472"/>
      <c r="R4" s="472" t="s">
        <v>362</v>
      </c>
      <c r="S4" s="472"/>
      <c r="T4" s="472"/>
      <c r="U4" s="472"/>
    </row>
    <row r="5" s="212" customFormat="1" ht="30.75" customHeight="1" spans="1:21">
      <c r="A5" s="472"/>
      <c r="B5" s="472"/>
      <c r="C5" s="472"/>
      <c r="D5" s="472"/>
      <c r="E5" s="487" t="s">
        <v>342</v>
      </c>
      <c r="F5" s="472" t="s">
        <v>363</v>
      </c>
      <c r="G5" s="472" t="s">
        <v>364</v>
      </c>
      <c r="H5" s="472" t="s">
        <v>365</v>
      </c>
      <c r="I5" s="539" t="s">
        <v>366</v>
      </c>
      <c r="J5" s="539" t="s">
        <v>367</v>
      </c>
      <c r="K5" s="539" t="s">
        <v>368</v>
      </c>
      <c r="L5" s="539" t="s">
        <v>369</v>
      </c>
      <c r="M5" s="539" t="s">
        <v>370</v>
      </c>
      <c r="N5" s="539" t="s">
        <v>96</v>
      </c>
      <c r="O5" s="539" t="s">
        <v>342</v>
      </c>
      <c r="P5" s="472" t="s">
        <v>371</v>
      </c>
      <c r="Q5" s="472" t="s">
        <v>372</v>
      </c>
      <c r="R5" s="472" t="s">
        <v>195</v>
      </c>
      <c r="S5" s="472" t="s">
        <v>373</v>
      </c>
      <c r="T5" s="539" t="s">
        <v>368</v>
      </c>
      <c r="U5" s="472" t="s">
        <v>374</v>
      </c>
    </row>
    <row r="6" s="212" customFormat="1" ht="23.25" customHeight="1" spans="1:21">
      <c r="A6" s="472"/>
      <c r="B6" s="472"/>
      <c r="C6" s="472"/>
      <c r="D6" s="472"/>
      <c r="E6" s="487"/>
      <c r="F6" s="472"/>
      <c r="G6" s="472"/>
      <c r="H6" s="472"/>
      <c r="I6" s="517"/>
      <c r="J6" s="517"/>
      <c r="K6" s="517"/>
      <c r="L6" s="517"/>
      <c r="M6" s="517"/>
      <c r="N6" s="517"/>
      <c r="O6" s="517"/>
      <c r="P6" s="472"/>
      <c r="Q6" s="472"/>
      <c r="R6" s="472"/>
      <c r="S6" s="472"/>
      <c r="T6" s="517"/>
      <c r="U6" s="472"/>
    </row>
    <row r="7" s="237" customFormat="1" ht="23.25" customHeight="1" spans="1:21">
      <c r="A7" s="533" t="s">
        <v>118</v>
      </c>
      <c r="B7" s="534" t="s">
        <v>375</v>
      </c>
      <c r="C7" s="535">
        <v>350000</v>
      </c>
      <c r="D7" s="536">
        <v>300000</v>
      </c>
      <c r="E7" s="537">
        <v>180000</v>
      </c>
      <c r="F7" s="537">
        <v>180000</v>
      </c>
      <c r="G7" s="537"/>
      <c r="H7" s="536"/>
      <c r="I7" s="535"/>
      <c r="J7" s="536"/>
      <c r="K7" s="535"/>
      <c r="L7" s="536">
        <v>1800000</v>
      </c>
      <c r="M7" s="535"/>
      <c r="N7" s="536"/>
      <c r="O7" s="535">
        <v>1800000</v>
      </c>
      <c r="P7" s="536"/>
      <c r="Q7" s="535"/>
      <c r="R7" s="536">
        <v>1800000</v>
      </c>
      <c r="S7" s="535">
        <v>1800000</v>
      </c>
      <c r="T7" s="541"/>
      <c r="U7" s="542"/>
    </row>
    <row r="8" s="530" customFormat="1" ht="23.1" customHeight="1" spans="1:21">
      <c r="A8" s="533" t="s">
        <v>108</v>
      </c>
      <c r="B8" s="534" t="s">
        <v>375</v>
      </c>
      <c r="C8" s="535">
        <v>350000</v>
      </c>
      <c r="D8" s="536">
        <v>300000</v>
      </c>
      <c r="E8" s="537">
        <v>180000</v>
      </c>
      <c r="F8" s="537">
        <v>180000</v>
      </c>
      <c r="G8" s="537"/>
      <c r="H8" s="536"/>
      <c r="I8" s="535"/>
      <c r="J8" s="536"/>
      <c r="K8" s="535"/>
      <c r="L8" s="536">
        <v>1800000</v>
      </c>
      <c r="M8" s="535"/>
      <c r="N8" s="536"/>
      <c r="O8" s="535">
        <v>1800000</v>
      </c>
      <c r="P8" s="536"/>
      <c r="Q8" s="535"/>
      <c r="R8" s="536">
        <v>1800000</v>
      </c>
      <c r="S8" s="535">
        <v>1800000</v>
      </c>
      <c r="T8" s="536"/>
      <c r="U8" s="535"/>
    </row>
    <row r="9" ht="23.1" customHeight="1" spans="1:14">
      <c r="A9" s="531"/>
      <c r="B9" s="531"/>
      <c r="C9" s="531"/>
      <c r="D9" s="531"/>
      <c r="E9" s="531"/>
      <c r="F9" s="531"/>
      <c r="G9" s="531"/>
      <c r="H9" s="531"/>
      <c r="I9" s="531"/>
      <c r="J9" s="531"/>
      <c r="K9" s="531"/>
      <c r="L9" s="531"/>
      <c r="M9" s="531"/>
      <c r="N9" s="510"/>
    </row>
    <row r="10" ht="23.1" customHeight="1" spans="1:14">
      <c r="A10" s="531"/>
      <c r="B10" s="531"/>
      <c r="C10" s="531"/>
      <c r="D10" s="531"/>
      <c r="E10" s="531"/>
      <c r="F10" s="531"/>
      <c r="G10" s="531"/>
      <c r="H10" s="531"/>
      <c r="I10" s="531"/>
      <c r="J10" s="531"/>
      <c r="K10" s="531"/>
      <c r="L10" s="531"/>
      <c r="M10" s="531"/>
      <c r="N10" s="510"/>
    </row>
    <row r="11" ht="23.1" customHeight="1" spans="1:14">
      <c r="A11" s="531"/>
      <c r="B11" s="531"/>
      <c r="C11" s="531"/>
      <c r="D11" s="531"/>
      <c r="E11" s="531"/>
      <c r="F11" s="531"/>
      <c r="G11" s="531"/>
      <c r="H11" s="531"/>
      <c r="I11" s="531"/>
      <c r="J11" s="531"/>
      <c r="K11" s="531"/>
      <c r="L11" s="531"/>
      <c r="M11" s="531"/>
      <c r="N11" s="510"/>
    </row>
    <row r="12" ht="23.1" customHeight="1" spans="1:14">
      <c r="A12" s="531"/>
      <c r="B12" s="531"/>
      <c r="C12" s="531"/>
      <c r="D12" s="531"/>
      <c r="E12" s="531"/>
      <c r="F12" s="531"/>
      <c r="G12" s="531"/>
      <c r="H12" s="531"/>
      <c r="I12" s="531"/>
      <c r="J12" s="531"/>
      <c r="K12" s="531"/>
      <c r="L12" s="531"/>
      <c r="M12" s="531"/>
      <c r="N12" s="510"/>
    </row>
    <row r="13" ht="23.1" customHeight="1" spans="1:14">
      <c r="A13" s="531"/>
      <c r="B13" s="531"/>
      <c r="C13" s="531"/>
      <c r="D13" s="531"/>
      <c r="E13" s="531"/>
      <c r="F13" s="531"/>
      <c r="G13" s="531"/>
      <c r="H13" s="531"/>
      <c r="I13" s="531"/>
      <c r="J13" s="531"/>
      <c r="K13" s="531"/>
      <c r="L13" s="531"/>
      <c r="M13" s="531"/>
      <c r="N13" s="510"/>
    </row>
    <row r="14" ht="23.1" customHeight="1" spans="1:14">
      <c r="A14" s="531"/>
      <c r="B14" s="531"/>
      <c r="C14" s="531"/>
      <c r="D14" s="531"/>
      <c r="E14" s="531"/>
      <c r="F14" s="531"/>
      <c r="G14" s="531"/>
      <c r="H14" s="531"/>
      <c r="I14" s="531"/>
      <c r="J14" s="531"/>
      <c r="K14" s="531"/>
      <c r="L14" s="531"/>
      <c r="M14" s="531"/>
      <c r="N14" s="510"/>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zoomScale="115" zoomScaleNormal="115" workbookViewId="0">
      <selection activeCell="C4" sqref="C4:C6"/>
    </sheetView>
  </sheetViews>
  <sheetFormatPr defaultColWidth="9.16666666666667" defaultRowHeight="11.25"/>
  <cols>
    <col min="1" max="1" width="21.6666666666667" customWidth="1"/>
    <col min="2" max="2" width="18.6666666666667" customWidth="1"/>
    <col min="3" max="3" width="59" customWidth="1"/>
    <col min="4" max="4" width="13.5" customWidth="1"/>
    <col min="5" max="21" width="9" customWidth="1"/>
    <col min="22" max="26" width="6.83333333333333" customWidth="1"/>
  </cols>
  <sheetData>
    <row r="1" ht="24.75" customHeight="1" spans="1:26">
      <c r="A1" s="512"/>
      <c r="B1" s="512"/>
      <c r="C1" s="512"/>
      <c r="D1" s="512"/>
      <c r="E1" s="512"/>
      <c r="F1" s="512"/>
      <c r="G1" s="512"/>
      <c r="H1" s="512"/>
      <c r="I1" s="512"/>
      <c r="J1" s="512"/>
      <c r="K1" s="512"/>
      <c r="L1" s="512"/>
      <c r="M1" s="512"/>
      <c r="N1" s="512"/>
      <c r="O1" s="512"/>
      <c r="P1" s="519"/>
      <c r="Q1" s="519"/>
      <c r="R1" s="519"/>
      <c r="S1" s="510"/>
      <c r="T1" s="510"/>
      <c r="U1" s="523" t="s">
        <v>376</v>
      </c>
      <c r="V1" s="510"/>
      <c r="W1" s="510"/>
      <c r="X1" s="510"/>
      <c r="Y1" s="510"/>
      <c r="Z1" s="510"/>
    </row>
    <row r="2" ht="24.75" customHeight="1" spans="1:26">
      <c r="A2" s="513" t="s">
        <v>377</v>
      </c>
      <c r="B2" s="513"/>
      <c r="C2" s="513"/>
      <c r="D2" s="513"/>
      <c r="E2" s="513"/>
      <c r="F2" s="513"/>
      <c r="G2" s="513"/>
      <c r="H2" s="513"/>
      <c r="I2" s="513"/>
      <c r="J2" s="513"/>
      <c r="K2" s="513"/>
      <c r="L2" s="513"/>
      <c r="M2" s="513"/>
      <c r="N2" s="513"/>
      <c r="O2" s="513"/>
      <c r="P2" s="513"/>
      <c r="Q2" s="513"/>
      <c r="R2" s="513"/>
      <c r="S2" s="513"/>
      <c r="T2" s="513"/>
      <c r="U2" s="513"/>
      <c r="V2" s="510"/>
      <c r="W2" s="510"/>
      <c r="X2" s="510"/>
      <c r="Y2" s="510"/>
      <c r="Z2" s="510"/>
    </row>
    <row r="3" s="212" customFormat="1" ht="24.75" customHeight="1" spans="1:26">
      <c r="A3" s="514"/>
      <c r="B3" s="512"/>
      <c r="C3" s="512"/>
      <c r="D3" s="512"/>
      <c r="E3" s="512"/>
      <c r="F3" s="512"/>
      <c r="G3" s="512"/>
      <c r="H3" s="512"/>
      <c r="I3" s="512"/>
      <c r="J3" s="512"/>
      <c r="K3" s="512"/>
      <c r="L3" s="512"/>
      <c r="M3" s="512"/>
      <c r="N3" s="512"/>
      <c r="O3" s="512"/>
      <c r="P3" s="520"/>
      <c r="Q3" s="520"/>
      <c r="R3" s="520"/>
      <c r="S3" s="524"/>
      <c r="T3" s="525" t="s">
        <v>87</v>
      </c>
      <c r="U3" s="525"/>
      <c r="V3" s="524"/>
      <c r="W3" s="524"/>
      <c r="X3" s="524"/>
      <c r="Y3" s="524"/>
      <c r="Z3" s="524"/>
    </row>
    <row r="4" s="212" customFormat="1" ht="24.75" customHeight="1" spans="1:26">
      <c r="A4" s="499" t="s">
        <v>113</v>
      </c>
      <c r="B4" s="472" t="s">
        <v>88</v>
      </c>
      <c r="C4" s="222" t="s">
        <v>378</v>
      </c>
      <c r="D4" s="515" t="s">
        <v>115</v>
      </c>
      <c r="E4" s="472" t="s">
        <v>218</v>
      </c>
      <c r="F4" s="472"/>
      <c r="G4" s="472"/>
      <c r="H4" s="516"/>
      <c r="I4" s="472" t="s">
        <v>219</v>
      </c>
      <c r="J4" s="472"/>
      <c r="K4" s="472"/>
      <c r="L4" s="472"/>
      <c r="M4" s="472"/>
      <c r="N4" s="472"/>
      <c r="O4" s="472"/>
      <c r="P4" s="472"/>
      <c r="Q4" s="472"/>
      <c r="R4" s="472"/>
      <c r="S4" s="526" t="s">
        <v>338</v>
      </c>
      <c r="T4" s="517" t="s">
        <v>221</v>
      </c>
      <c r="U4" s="308" t="s">
        <v>222</v>
      </c>
      <c r="V4" s="524"/>
      <c r="W4" s="524"/>
      <c r="X4" s="524"/>
      <c r="Y4" s="524"/>
      <c r="Z4" s="524"/>
    </row>
    <row r="5" s="212" customFormat="1" ht="24.75" customHeight="1" spans="1:26">
      <c r="A5" s="499"/>
      <c r="B5" s="472"/>
      <c r="C5" s="222"/>
      <c r="D5" s="487"/>
      <c r="E5" s="517" t="s">
        <v>195</v>
      </c>
      <c r="F5" s="517" t="s">
        <v>224</v>
      </c>
      <c r="G5" s="517" t="s">
        <v>225</v>
      </c>
      <c r="H5" s="517" t="s">
        <v>226</v>
      </c>
      <c r="I5" s="517" t="s">
        <v>195</v>
      </c>
      <c r="J5" s="521" t="s">
        <v>227</v>
      </c>
      <c r="K5" s="521" t="s">
        <v>228</v>
      </c>
      <c r="L5" s="521" t="s">
        <v>229</v>
      </c>
      <c r="M5" s="521" t="s">
        <v>230</v>
      </c>
      <c r="N5" s="517" t="s">
        <v>231</v>
      </c>
      <c r="O5" s="517" t="s">
        <v>232</v>
      </c>
      <c r="P5" s="517" t="s">
        <v>233</v>
      </c>
      <c r="Q5" s="517" t="s">
        <v>234</v>
      </c>
      <c r="R5" s="517" t="s">
        <v>235</v>
      </c>
      <c r="S5" s="472"/>
      <c r="T5" s="472"/>
      <c r="U5" s="487"/>
      <c r="V5" s="524"/>
      <c r="W5" s="524"/>
      <c r="X5" s="524"/>
      <c r="Y5" s="524"/>
      <c r="Z5" s="524"/>
    </row>
    <row r="6" s="212" customFormat="1" ht="30.75" customHeight="1" spans="1:26">
      <c r="A6" s="499"/>
      <c r="B6" s="472"/>
      <c r="C6" s="222"/>
      <c r="D6" s="487"/>
      <c r="E6" s="472"/>
      <c r="F6" s="472"/>
      <c r="G6" s="472"/>
      <c r="H6" s="472"/>
      <c r="I6" s="472"/>
      <c r="J6" s="522"/>
      <c r="K6" s="522"/>
      <c r="L6" s="522"/>
      <c r="M6" s="522"/>
      <c r="N6" s="472"/>
      <c r="O6" s="472"/>
      <c r="P6" s="472"/>
      <c r="Q6" s="472"/>
      <c r="R6" s="472"/>
      <c r="S6" s="472"/>
      <c r="T6" s="472"/>
      <c r="U6" s="487"/>
      <c r="V6" s="524"/>
      <c r="W6" s="524"/>
      <c r="X6" s="524"/>
      <c r="Y6" s="524"/>
      <c r="Z6" s="524"/>
    </row>
    <row r="7" s="251" customFormat="1" ht="24" customHeight="1" spans="1:26">
      <c r="A7" s="257"/>
      <c r="B7" s="229">
        <v>405</v>
      </c>
      <c r="C7" s="229" t="s">
        <v>118</v>
      </c>
      <c r="D7" s="478" t="s">
        <v>281</v>
      </c>
      <c r="E7" s="518"/>
      <c r="F7" s="518"/>
      <c r="G7" s="518"/>
      <c r="H7" s="518"/>
      <c r="I7" s="518"/>
      <c r="J7" s="518"/>
      <c r="K7" s="518"/>
      <c r="L7" s="518"/>
      <c r="M7" s="518"/>
      <c r="N7" s="518"/>
      <c r="O7" s="518"/>
      <c r="P7" s="518"/>
      <c r="Q7" s="518"/>
      <c r="R7" s="518"/>
      <c r="S7" s="518"/>
      <c r="T7" s="518"/>
      <c r="U7" s="518"/>
      <c r="V7" s="527"/>
      <c r="W7" s="527"/>
      <c r="X7" s="527"/>
      <c r="Y7" s="527"/>
      <c r="Z7" s="527"/>
    </row>
    <row r="8" ht="24" customHeight="1" spans="1:21">
      <c r="A8" s="225"/>
      <c r="B8" s="229"/>
      <c r="C8" s="229"/>
      <c r="D8" s="230"/>
      <c r="E8" s="230"/>
      <c r="F8" s="230"/>
      <c r="G8" s="230"/>
      <c r="H8" s="230"/>
      <c r="I8" s="230"/>
      <c r="J8" s="230"/>
      <c r="K8" s="230"/>
      <c r="L8" s="230"/>
      <c r="M8" s="230"/>
      <c r="N8" s="230"/>
      <c r="O8" s="230"/>
      <c r="P8" s="230"/>
      <c r="Q8" s="230"/>
      <c r="R8" s="230"/>
      <c r="S8" s="230"/>
      <c r="T8" s="230"/>
      <c r="U8" s="230"/>
    </row>
    <row r="9" ht="24" customHeight="1" spans="1:26">
      <c r="A9" s="231"/>
      <c r="B9" s="225"/>
      <c r="C9" s="232"/>
      <c r="D9" s="341"/>
      <c r="E9" s="341"/>
      <c r="F9" s="341"/>
      <c r="G9" s="341"/>
      <c r="H9" s="341"/>
      <c r="I9" s="341"/>
      <c r="J9" s="341"/>
      <c r="K9" s="341"/>
      <c r="L9" s="341"/>
      <c r="M9" s="341"/>
      <c r="N9" s="341"/>
      <c r="O9" s="341"/>
      <c r="P9" s="341"/>
      <c r="Q9" s="341"/>
      <c r="R9" s="341"/>
      <c r="S9" s="528"/>
      <c r="T9" s="528"/>
      <c r="U9" s="529"/>
      <c r="V9" s="510"/>
      <c r="W9" s="510"/>
      <c r="X9" s="510"/>
      <c r="Y9" s="510"/>
      <c r="Z9" s="510"/>
    </row>
    <row r="10" ht="24" customHeight="1" spans="1:26">
      <c r="A10" s="231"/>
      <c r="B10" s="225"/>
      <c r="C10" s="232"/>
      <c r="D10" s="341"/>
      <c r="E10" s="341"/>
      <c r="F10" s="341"/>
      <c r="G10" s="341"/>
      <c r="H10" s="341"/>
      <c r="I10" s="341"/>
      <c r="J10" s="341"/>
      <c r="K10" s="341"/>
      <c r="L10" s="341"/>
      <c r="M10" s="341"/>
      <c r="N10" s="341"/>
      <c r="O10" s="341"/>
      <c r="P10" s="341"/>
      <c r="Q10" s="341"/>
      <c r="R10" s="341"/>
      <c r="S10" s="528"/>
      <c r="T10" s="528"/>
      <c r="U10" s="529"/>
      <c r="V10" s="510"/>
      <c r="W10" s="510"/>
      <c r="X10" s="510"/>
      <c r="Y10" s="510"/>
      <c r="Z10" s="510"/>
    </row>
    <row r="11" ht="24" customHeight="1" spans="1:26">
      <c r="A11" s="231"/>
      <c r="B11" s="225"/>
      <c r="C11" s="232"/>
      <c r="D11" s="341"/>
      <c r="E11" s="341"/>
      <c r="F11" s="341"/>
      <c r="G11" s="341"/>
      <c r="H11" s="341"/>
      <c r="I11" s="341"/>
      <c r="J11" s="341"/>
      <c r="K11" s="341"/>
      <c r="L11" s="341"/>
      <c r="M11" s="341"/>
      <c r="N11" s="341"/>
      <c r="O11" s="341"/>
      <c r="P11" s="341"/>
      <c r="Q11" s="341"/>
      <c r="R11" s="341"/>
      <c r="S11" s="528"/>
      <c r="T11" s="528"/>
      <c r="U11" s="529"/>
      <c r="V11" s="510"/>
      <c r="W11" s="510"/>
      <c r="X11" s="510"/>
      <c r="Y11" s="510"/>
      <c r="Z11" s="510"/>
    </row>
    <row r="12" ht="24" customHeight="1" spans="1:26">
      <c r="A12" s="231"/>
      <c r="B12" s="225"/>
      <c r="C12" s="232"/>
      <c r="D12" s="341"/>
      <c r="E12" s="341"/>
      <c r="F12" s="341"/>
      <c r="G12" s="341"/>
      <c r="H12" s="341"/>
      <c r="I12" s="341"/>
      <c r="J12" s="341"/>
      <c r="K12" s="341"/>
      <c r="L12" s="341"/>
      <c r="M12" s="341"/>
      <c r="N12" s="341"/>
      <c r="O12" s="341"/>
      <c r="P12" s="341"/>
      <c r="Q12" s="341"/>
      <c r="R12" s="341"/>
      <c r="S12" s="528"/>
      <c r="T12" s="528"/>
      <c r="U12" s="529"/>
      <c r="V12" s="510"/>
      <c r="W12" s="510"/>
      <c r="X12" s="510"/>
      <c r="Y12" s="510"/>
      <c r="Z12" s="510"/>
    </row>
    <row r="13" ht="24" customHeight="1" spans="1:26">
      <c r="A13" s="231"/>
      <c r="B13" s="225"/>
      <c r="C13" s="232"/>
      <c r="D13" s="341"/>
      <c r="E13" s="341"/>
      <c r="F13" s="341"/>
      <c r="G13" s="341"/>
      <c r="H13" s="341"/>
      <c r="I13" s="341"/>
      <c r="J13" s="341"/>
      <c r="K13" s="341"/>
      <c r="L13" s="341"/>
      <c r="M13" s="341"/>
      <c r="N13" s="341"/>
      <c r="O13" s="341"/>
      <c r="P13" s="341"/>
      <c r="Q13" s="341"/>
      <c r="R13" s="341"/>
      <c r="S13" s="528"/>
      <c r="T13" s="528"/>
      <c r="U13" s="529"/>
      <c r="V13" s="510"/>
      <c r="W13" s="510"/>
      <c r="X13" s="510"/>
      <c r="Y13" s="510"/>
      <c r="Z13" s="510"/>
    </row>
    <row r="14" ht="24" customHeight="1" spans="1:26">
      <c r="A14" s="231"/>
      <c r="B14" s="225"/>
      <c r="C14" s="232"/>
      <c r="D14" s="341"/>
      <c r="E14" s="341"/>
      <c r="F14" s="341"/>
      <c r="G14" s="341"/>
      <c r="H14" s="341"/>
      <c r="I14" s="341"/>
      <c r="J14" s="341"/>
      <c r="K14" s="341"/>
      <c r="L14" s="341"/>
      <c r="M14" s="341"/>
      <c r="N14" s="341"/>
      <c r="O14" s="341"/>
      <c r="P14" s="341"/>
      <c r="Q14" s="341"/>
      <c r="R14" s="341"/>
      <c r="S14" s="528"/>
      <c r="T14" s="528"/>
      <c r="U14" s="529"/>
      <c r="V14" s="510"/>
      <c r="W14" s="510"/>
      <c r="X14" s="510"/>
      <c r="Y14" s="510"/>
      <c r="Z14" s="510"/>
    </row>
    <row r="15" ht="24" customHeight="1" spans="1:26">
      <c r="A15" s="231"/>
      <c r="B15" s="225"/>
      <c r="C15" s="232"/>
      <c r="D15" s="341"/>
      <c r="E15" s="341"/>
      <c r="F15" s="341"/>
      <c r="G15" s="341"/>
      <c r="H15" s="341"/>
      <c r="I15" s="341"/>
      <c r="J15" s="341"/>
      <c r="K15" s="341"/>
      <c r="L15" s="341"/>
      <c r="M15" s="341"/>
      <c r="N15" s="341"/>
      <c r="O15" s="341"/>
      <c r="P15" s="341"/>
      <c r="Q15" s="341"/>
      <c r="R15" s="341"/>
      <c r="S15" s="528"/>
      <c r="T15" s="528"/>
      <c r="U15" s="529"/>
      <c r="V15" s="510"/>
      <c r="W15" s="510"/>
      <c r="X15" s="510"/>
      <c r="Y15" s="510"/>
      <c r="Z15" s="510"/>
    </row>
    <row r="16" ht="24" customHeight="1" spans="1:26">
      <c r="A16" s="231"/>
      <c r="B16" s="225"/>
      <c r="C16" s="232"/>
      <c r="D16" s="341"/>
      <c r="E16" s="341"/>
      <c r="F16" s="341"/>
      <c r="G16" s="341"/>
      <c r="H16" s="341"/>
      <c r="I16" s="341"/>
      <c r="J16" s="341"/>
      <c r="K16" s="341"/>
      <c r="L16" s="341"/>
      <c r="M16" s="341"/>
      <c r="N16" s="341"/>
      <c r="O16" s="341"/>
      <c r="P16" s="341"/>
      <c r="Q16" s="341"/>
      <c r="R16" s="341"/>
      <c r="S16" s="528"/>
      <c r="T16" s="528"/>
      <c r="U16" s="529"/>
      <c r="V16" s="510"/>
      <c r="W16" s="510"/>
      <c r="X16" s="510"/>
      <c r="Y16" s="510"/>
      <c r="Z16" s="510"/>
    </row>
    <row r="17" ht="24" customHeight="1" spans="1:26">
      <c r="A17" s="231"/>
      <c r="B17" s="225"/>
      <c r="C17" s="232"/>
      <c r="D17" s="341"/>
      <c r="E17" s="341"/>
      <c r="F17" s="341"/>
      <c r="G17" s="341"/>
      <c r="H17" s="341"/>
      <c r="I17" s="341"/>
      <c r="J17" s="341"/>
      <c r="K17" s="341"/>
      <c r="L17" s="341"/>
      <c r="M17" s="341"/>
      <c r="N17" s="341"/>
      <c r="O17" s="341"/>
      <c r="P17" s="341"/>
      <c r="Q17" s="341"/>
      <c r="R17" s="341"/>
      <c r="S17" s="528"/>
      <c r="T17" s="528"/>
      <c r="U17" s="529"/>
      <c r="V17" s="510"/>
      <c r="W17" s="510"/>
      <c r="X17" s="510"/>
      <c r="Y17" s="510"/>
      <c r="Z17" s="510"/>
    </row>
    <row r="18" ht="24" customHeight="1" spans="1:26">
      <c r="A18" s="231"/>
      <c r="B18" s="233"/>
      <c r="C18" s="232"/>
      <c r="D18" s="341"/>
      <c r="E18" s="341"/>
      <c r="F18" s="341"/>
      <c r="G18" s="341"/>
      <c r="H18" s="341"/>
      <c r="I18" s="341"/>
      <c r="J18" s="341"/>
      <c r="K18" s="341"/>
      <c r="L18" s="341"/>
      <c r="M18" s="341"/>
      <c r="N18" s="341"/>
      <c r="O18" s="341"/>
      <c r="P18" s="341"/>
      <c r="Q18" s="341"/>
      <c r="R18" s="341"/>
      <c r="S18" s="528"/>
      <c r="T18" s="528"/>
      <c r="U18" s="529"/>
      <c r="V18" s="510"/>
      <c r="W18" s="510"/>
      <c r="X18" s="510"/>
      <c r="Y18" s="510"/>
      <c r="Z18" s="510"/>
    </row>
    <row r="19" ht="24" customHeight="1" spans="1:21">
      <c r="A19" s="231"/>
      <c r="B19" s="233"/>
      <c r="C19" s="232"/>
      <c r="D19" s="230"/>
      <c r="E19" s="230"/>
      <c r="F19" s="230"/>
      <c r="G19" s="230"/>
      <c r="H19" s="230"/>
      <c r="I19" s="230"/>
      <c r="J19" s="230"/>
      <c r="K19" s="230"/>
      <c r="L19" s="230"/>
      <c r="M19" s="230"/>
      <c r="N19" s="230"/>
      <c r="O19" s="230"/>
      <c r="P19" s="230"/>
      <c r="Q19" s="230"/>
      <c r="R19" s="230"/>
      <c r="S19" s="230"/>
      <c r="T19" s="230"/>
      <c r="U19" s="230"/>
    </row>
    <row r="20" ht="24" customHeight="1" spans="1:21">
      <c r="A20" s="231"/>
      <c r="B20" s="233"/>
      <c r="C20" s="232"/>
      <c r="D20" s="230"/>
      <c r="E20" s="230"/>
      <c r="F20" s="230"/>
      <c r="G20" s="230"/>
      <c r="H20" s="230"/>
      <c r="I20" s="230"/>
      <c r="J20" s="230"/>
      <c r="K20" s="230"/>
      <c r="L20" s="230"/>
      <c r="M20" s="230"/>
      <c r="N20" s="230"/>
      <c r="O20" s="230"/>
      <c r="P20" s="230"/>
      <c r="Q20" s="230"/>
      <c r="R20" s="230"/>
      <c r="S20" s="230"/>
      <c r="T20" s="230"/>
      <c r="U20" s="230"/>
    </row>
    <row r="21" ht="24" customHeight="1" spans="1:21">
      <c r="A21" s="231"/>
      <c r="B21" s="233"/>
      <c r="C21" s="232"/>
      <c r="D21" s="230"/>
      <c r="E21" s="230"/>
      <c r="F21" s="230"/>
      <c r="G21" s="230"/>
      <c r="H21" s="230"/>
      <c r="I21" s="230"/>
      <c r="J21" s="230"/>
      <c r="K21" s="230"/>
      <c r="L21" s="230"/>
      <c r="M21" s="230"/>
      <c r="N21" s="230"/>
      <c r="O21" s="230"/>
      <c r="P21" s="230"/>
      <c r="Q21" s="230"/>
      <c r="R21" s="230"/>
      <c r="S21" s="230"/>
      <c r="T21" s="230"/>
      <c r="U21" s="230"/>
    </row>
    <row r="22" ht="24" customHeight="1" spans="1:21">
      <c r="A22" s="231"/>
      <c r="B22" s="233"/>
      <c r="C22" s="232"/>
      <c r="D22" s="230"/>
      <c r="E22" s="230"/>
      <c r="F22" s="230"/>
      <c r="G22" s="230"/>
      <c r="H22" s="230"/>
      <c r="I22" s="230"/>
      <c r="J22" s="230"/>
      <c r="K22" s="230"/>
      <c r="L22" s="230"/>
      <c r="M22" s="230"/>
      <c r="N22" s="230"/>
      <c r="O22" s="230"/>
      <c r="P22" s="230"/>
      <c r="Q22" s="230"/>
      <c r="R22" s="230"/>
      <c r="S22" s="230"/>
      <c r="T22" s="230"/>
      <c r="U22" s="230"/>
    </row>
    <row r="23" ht="24" customHeight="1" spans="1:21">
      <c r="A23" s="231"/>
      <c r="B23" s="233"/>
      <c r="C23" s="232"/>
      <c r="D23" s="230"/>
      <c r="E23" s="230"/>
      <c r="F23" s="230"/>
      <c r="G23" s="230"/>
      <c r="H23" s="230"/>
      <c r="I23" s="230"/>
      <c r="J23" s="230"/>
      <c r="K23" s="230"/>
      <c r="L23" s="230"/>
      <c r="M23" s="230"/>
      <c r="N23" s="230"/>
      <c r="O23" s="230"/>
      <c r="P23" s="230"/>
      <c r="Q23" s="230"/>
      <c r="R23" s="230"/>
      <c r="S23" s="230"/>
      <c r="T23" s="230"/>
      <c r="U23" s="230"/>
    </row>
    <row r="24" ht="24" customHeight="1" spans="1:21">
      <c r="A24" s="231"/>
      <c r="B24" s="233"/>
      <c r="C24" s="232"/>
      <c r="D24" s="230"/>
      <c r="E24" s="230"/>
      <c r="F24" s="230"/>
      <c r="G24" s="230"/>
      <c r="H24" s="230"/>
      <c r="I24" s="230"/>
      <c r="J24" s="230"/>
      <c r="K24" s="230"/>
      <c r="L24" s="230"/>
      <c r="M24" s="230"/>
      <c r="N24" s="230"/>
      <c r="O24" s="230"/>
      <c r="P24" s="230"/>
      <c r="Q24" s="230"/>
      <c r="R24" s="230"/>
      <c r="S24" s="230"/>
      <c r="T24" s="230"/>
      <c r="U24" s="230"/>
    </row>
    <row r="25" ht="24" customHeight="1" spans="1:21">
      <c r="A25" s="231"/>
      <c r="B25" s="233"/>
      <c r="C25" s="232"/>
      <c r="D25" s="230"/>
      <c r="E25" s="230"/>
      <c r="F25" s="230"/>
      <c r="G25" s="230"/>
      <c r="H25" s="230"/>
      <c r="I25" s="230"/>
      <c r="J25" s="230"/>
      <c r="K25" s="230"/>
      <c r="L25" s="230"/>
      <c r="M25" s="230"/>
      <c r="N25" s="230"/>
      <c r="O25" s="230"/>
      <c r="P25" s="230"/>
      <c r="Q25" s="230"/>
      <c r="R25" s="230"/>
      <c r="S25" s="230"/>
      <c r="T25" s="230"/>
      <c r="U25" s="230"/>
    </row>
    <row r="26" ht="24" customHeight="1" spans="1:21">
      <c r="A26" s="231"/>
      <c r="B26" s="233"/>
      <c r="C26" s="232"/>
      <c r="D26" s="230"/>
      <c r="E26" s="230"/>
      <c r="F26" s="230"/>
      <c r="G26" s="230"/>
      <c r="H26" s="230"/>
      <c r="I26" s="230"/>
      <c r="J26" s="230"/>
      <c r="K26" s="230"/>
      <c r="L26" s="230"/>
      <c r="M26" s="230"/>
      <c r="N26" s="230"/>
      <c r="O26" s="230"/>
      <c r="P26" s="230"/>
      <c r="Q26" s="230"/>
      <c r="R26" s="230"/>
      <c r="S26" s="230"/>
      <c r="T26" s="230"/>
      <c r="U26" s="230"/>
    </row>
    <row r="27" ht="24" customHeight="1" spans="1:21">
      <c r="A27" s="231"/>
      <c r="B27" s="233"/>
      <c r="C27" s="232"/>
      <c r="D27" s="230"/>
      <c r="E27" s="230"/>
      <c r="F27" s="230"/>
      <c r="G27" s="230"/>
      <c r="H27" s="230"/>
      <c r="I27" s="230"/>
      <c r="J27" s="230"/>
      <c r="K27" s="230"/>
      <c r="L27" s="230"/>
      <c r="M27" s="230"/>
      <c r="N27" s="230"/>
      <c r="O27" s="230"/>
      <c r="P27" s="230"/>
      <c r="Q27" s="230"/>
      <c r="R27" s="230"/>
      <c r="S27" s="230"/>
      <c r="T27" s="230"/>
      <c r="U27" s="230"/>
    </row>
    <row r="28" ht="24" customHeight="1" spans="1:21">
      <c r="A28" s="231"/>
      <c r="B28" s="233"/>
      <c r="C28" s="232"/>
      <c r="D28" s="230"/>
      <c r="E28" s="230"/>
      <c r="F28" s="230"/>
      <c r="G28" s="230"/>
      <c r="H28" s="230"/>
      <c r="I28" s="230"/>
      <c r="J28" s="230"/>
      <c r="K28" s="230"/>
      <c r="L28" s="230"/>
      <c r="M28" s="230"/>
      <c r="N28" s="230"/>
      <c r="O28" s="230"/>
      <c r="P28" s="230"/>
      <c r="Q28" s="230"/>
      <c r="R28" s="230"/>
      <c r="S28" s="230"/>
      <c r="T28" s="230"/>
      <c r="U28" s="230"/>
    </row>
    <row r="29" ht="12.75" customHeight="1"/>
    <row r="30" ht="12.75" customHeight="1"/>
    <row r="31" ht="12.75" customHeight="1"/>
    <row r="32" ht="12.75" customHeight="1"/>
    <row r="33" ht="12.75" customHeight="1"/>
    <row r="34" ht="12.75" customHeight="1"/>
    <row r="35" ht="12.75" customHeight="1"/>
    <row r="36" ht="12.75" customHeight="1" spans="1:26">
      <c r="A36" s="510"/>
      <c r="B36" s="510"/>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90"/>
  <sheetViews>
    <sheetView showGridLines="0" showZeros="0" zoomScale="115" zoomScaleNormal="115" topLeftCell="A77" workbookViewId="0">
      <selection activeCell="M53" sqref="M53"/>
    </sheetView>
  </sheetViews>
  <sheetFormatPr defaultColWidth="9.16666666666667" defaultRowHeight="11.25"/>
  <cols>
    <col min="1" max="1" width="10.6666666666667" customWidth="1"/>
    <col min="2" max="2" width="21.6666666666667" style="462" customWidth="1"/>
    <col min="3" max="3" width="39.6666666666667" customWidth="1"/>
    <col min="4" max="4" width="11.3333333333333" customWidth="1"/>
    <col min="5" max="5" width="11.6666666666667" customWidth="1"/>
    <col min="6" max="6" width="9.66666666666667" customWidth="1"/>
    <col min="7" max="7" width="15.3333333333333" customWidth="1"/>
    <col min="8" max="8" width="10.8333333333333" customWidth="1"/>
    <col min="9" max="9" width="15.8333333333333" customWidth="1"/>
    <col min="10" max="10" width="18" customWidth="1"/>
    <col min="11" max="11" width="15.6666666666667" customWidth="1"/>
    <col min="12" max="12" width="8.5" customWidth="1"/>
    <col min="13" max="13" width="9.83333333333333" customWidth="1"/>
    <col min="14" max="14" width="12.1666666666667" customWidth="1"/>
    <col min="15" max="15" width="9.16666666666667" customWidth="1"/>
    <col min="16" max="16" width="10.1666666666667" customWidth="1"/>
    <col min="17" max="17" width="10" customWidth="1"/>
    <col min="18" max="18" width="15.5" customWidth="1"/>
    <col min="19" max="19" width="9.5" customWidth="1"/>
    <col min="20" max="246" width="6.66666666666667" customWidth="1"/>
  </cols>
  <sheetData>
    <row r="1" ht="23.1" customHeight="1" spans="1:246">
      <c r="A1" s="463"/>
      <c r="B1" s="464"/>
      <c r="C1" s="465"/>
      <c r="D1" s="466"/>
      <c r="E1" s="465"/>
      <c r="F1" s="465"/>
      <c r="G1" s="465"/>
      <c r="H1" s="465"/>
      <c r="I1" s="465"/>
      <c r="J1" s="465"/>
      <c r="K1" s="465"/>
      <c r="N1" s="494"/>
      <c r="O1" s="495"/>
      <c r="P1" s="495"/>
      <c r="S1" s="506" t="s">
        <v>379</v>
      </c>
      <c r="T1" s="506"/>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c r="HT1" s="495"/>
      <c r="HU1" s="495"/>
      <c r="HV1" s="495"/>
      <c r="HW1" s="495"/>
      <c r="HX1" s="495"/>
      <c r="HY1" s="495"/>
      <c r="HZ1" s="495"/>
      <c r="IA1" s="495"/>
      <c r="IB1" s="495"/>
      <c r="IC1" s="495"/>
      <c r="ID1" s="495"/>
      <c r="IE1" s="495"/>
      <c r="IF1" s="495"/>
      <c r="IG1" s="495"/>
      <c r="IH1" s="495"/>
      <c r="II1" s="495"/>
      <c r="IJ1" s="495"/>
      <c r="IK1" s="495"/>
      <c r="IL1" s="495"/>
    </row>
    <row r="2" ht="23.1" customHeight="1" spans="1:246">
      <c r="A2" s="467" t="s">
        <v>380</v>
      </c>
      <c r="B2" s="467"/>
      <c r="C2" s="468"/>
      <c r="D2" s="468"/>
      <c r="E2" s="468"/>
      <c r="F2" s="468"/>
      <c r="G2" s="468"/>
      <c r="H2" s="468"/>
      <c r="I2" s="468"/>
      <c r="J2" s="468"/>
      <c r="K2" s="468"/>
      <c r="L2" s="468"/>
      <c r="M2" s="468"/>
      <c r="N2" s="468"/>
      <c r="O2" s="468"/>
      <c r="P2" s="468"/>
      <c r="Q2" s="468"/>
      <c r="R2" s="468"/>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c r="GV2" s="495"/>
      <c r="GW2" s="495"/>
      <c r="GX2" s="495"/>
      <c r="GY2" s="495"/>
      <c r="GZ2" s="495"/>
      <c r="HA2" s="495"/>
      <c r="HB2" s="495"/>
      <c r="HC2" s="495"/>
      <c r="HD2" s="495"/>
      <c r="HE2" s="495"/>
      <c r="HF2" s="495"/>
      <c r="HG2" s="495"/>
      <c r="HH2" s="495"/>
      <c r="HI2" s="495"/>
      <c r="HJ2" s="495"/>
      <c r="HK2" s="495"/>
      <c r="HL2" s="495"/>
      <c r="HM2" s="495"/>
      <c r="HN2" s="495"/>
      <c r="HO2" s="495"/>
      <c r="HP2" s="495"/>
      <c r="HQ2" s="495"/>
      <c r="HR2" s="495"/>
      <c r="HS2" s="495"/>
      <c r="HT2" s="495"/>
      <c r="HU2" s="495"/>
      <c r="HV2" s="495"/>
      <c r="HW2" s="495"/>
      <c r="HX2" s="495"/>
      <c r="HY2" s="495"/>
      <c r="HZ2" s="495"/>
      <c r="IA2" s="495"/>
      <c r="IB2" s="495"/>
      <c r="IC2" s="495"/>
      <c r="ID2" s="495"/>
      <c r="IE2" s="495"/>
      <c r="IF2" s="495"/>
      <c r="IG2" s="495"/>
      <c r="IH2" s="495"/>
      <c r="II2" s="495"/>
      <c r="IJ2" s="495"/>
      <c r="IK2" s="495"/>
      <c r="IL2" s="495"/>
    </row>
    <row r="3" s="212" customFormat="1" ht="23.1" customHeight="1" spans="2:246">
      <c r="B3" s="464"/>
      <c r="C3" s="469"/>
      <c r="D3" s="469"/>
      <c r="E3" s="469"/>
      <c r="F3" s="469"/>
      <c r="G3" s="469"/>
      <c r="H3" s="469"/>
      <c r="I3" s="469"/>
      <c r="J3" s="469"/>
      <c r="K3" s="469"/>
      <c r="L3" s="496"/>
      <c r="M3" s="497"/>
      <c r="N3" s="498"/>
      <c r="O3" s="495"/>
      <c r="P3" s="495"/>
      <c r="S3" s="507" t="s">
        <v>381</v>
      </c>
      <c r="T3" s="507"/>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row>
    <row r="4" s="212" customFormat="1" ht="23.1" customHeight="1" spans="1:248">
      <c r="A4" s="470" t="s">
        <v>382</v>
      </c>
      <c r="B4" s="471" t="s">
        <v>88</v>
      </c>
      <c r="C4" s="472" t="s">
        <v>89</v>
      </c>
      <c r="D4" s="472" t="s">
        <v>383</v>
      </c>
      <c r="E4" s="472" t="s">
        <v>384</v>
      </c>
      <c r="F4" s="472" t="s">
        <v>385</v>
      </c>
      <c r="G4" s="472" t="s">
        <v>386</v>
      </c>
      <c r="H4" s="472" t="s">
        <v>387</v>
      </c>
      <c r="I4" s="472" t="s">
        <v>90</v>
      </c>
      <c r="J4" s="499" t="s">
        <v>91</v>
      </c>
      <c r="K4" s="499"/>
      <c r="L4" s="499"/>
      <c r="M4" s="217" t="s">
        <v>92</v>
      </c>
      <c r="N4" s="472" t="s">
        <v>93</v>
      </c>
      <c r="O4" s="472" t="s">
        <v>94</v>
      </c>
      <c r="P4" s="472"/>
      <c r="Q4" s="472" t="s">
        <v>95</v>
      </c>
      <c r="R4" s="472" t="s">
        <v>96</v>
      </c>
      <c r="S4" s="472" t="s">
        <v>97</v>
      </c>
      <c r="T4" s="472" t="s">
        <v>98</v>
      </c>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5"/>
      <c r="EH4" s="495"/>
      <c r="EI4" s="495"/>
      <c r="EJ4" s="495"/>
      <c r="EK4" s="495"/>
      <c r="EL4" s="495"/>
      <c r="EM4" s="495"/>
      <c r="EN4" s="495"/>
      <c r="EO4" s="495"/>
      <c r="EP4" s="495"/>
      <c r="EQ4" s="495"/>
      <c r="ER4" s="495"/>
      <c r="ES4" s="495"/>
      <c r="ET4" s="495"/>
      <c r="EU4" s="495"/>
      <c r="EV4" s="495"/>
      <c r="EW4" s="495"/>
      <c r="EX4" s="495"/>
      <c r="EY4" s="495"/>
      <c r="EZ4" s="495"/>
      <c r="FA4" s="495"/>
      <c r="FB4" s="495"/>
      <c r="FC4" s="495"/>
      <c r="FD4" s="495"/>
      <c r="FE4" s="495"/>
      <c r="FF4" s="495"/>
      <c r="FG4" s="495"/>
      <c r="FH4" s="495"/>
      <c r="FI4" s="495"/>
      <c r="FJ4" s="495"/>
      <c r="FK4" s="495"/>
      <c r="FL4" s="495"/>
      <c r="FM4" s="495"/>
      <c r="FN4" s="495"/>
      <c r="FO4" s="495"/>
      <c r="FP4" s="495"/>
      <c r="FQ4" s="495"/>
      <c r="FR4" s="495"/>
      <c r="FS4" s="495"/>
      <c r="FT4" s="495"/>
      <c r="FU4" s="495"/>
      <c r="FV4" s="495"/>
      <c r="FW4" s="495"/>
      <c r="FX4" s="495"/>
      <c r="FY4" s="495"/>
      <c r="FZ4" s="495"/>
      <c r="GA4" s="495"/>
      <c r="GB4" s="495"/>
      <c r="GC4" s="495"/>
      <c r="GD4" s="495"/>
      <c r="GE4" s="495"/>
      <c r="GF4" s="495"/>
      <c r="GG4" s="495"/>
      <c r="GH4" s="495"/>
      <c r="GI4" s="495"/>
      <c r="GJ4" s="495"/>
      <c r="GK4" s="495"/>
      <c r="GL4" s="495"/>
      <c r="GM4" s="495"/>
      <c r="GN4" s="495"/>
      <c r="GO4" s="495"/>
      <c r="GP4" s="495"/>
      <c r="GQ4" s="495"/>
      <c r="GR4" s="495"/>
      <c r="GS4" s="495"/>
      <c r="GT4" s="495"/>
      <c r="GU4" s="495"/>
      <c r="GV4" s="495"/>
      <c r="GW4" s="495"/>
      <c r="GX4" s="495"/>
      <c r="GY4" s="495"/>
      <c r="GZ4" s="495"/>
      <c r="HA4" s="495"/>
      <c r="HB4" s="495"/>
      <c r="HC4" s="495"/>
      <c r="HD4" s="495"/>
      <c r="HE4" s="495"/>
      <c r="HF4" s="495"/>
      <c r="HG4" s="495"/>
      <c r="HH4" s="495"/>
      <c r="HI4" s="495"/>
      <c r="HJ4" s="495"/>
      <c r="HK4" s="495"/>
      <c r="HL4" s="495"/>
      <c r="HM4" s="495"/>
      <c r="HN4" s="495"/>
      <c r="HO4" s="495"/>
      <c r="HP4" s="495"/>
      <c r="HQ4" s="495"/>
      <c r="HR4" s="495"/>
      <c r="HS4" s="495"/>
      <c r="HT4" s="495"/>
      <c r="HU4" s="495"/>
      <c r="HV4" s="495"/>
      <c r="HW4" s="495"/>
      <c r="HX4" s="495"/>
      <c r="HY4" s="495"/>
      <c r="HZ4" s="495"/>
      <c r="IA4" s="495"/>
      <c r="IB4" s="495"/>
      <c r="IC4" s="495"/>
      <c r="ID4" s="495"/>
      <c r="IE4" s="495"/>
      <c r="IF4" s="495"/>
      <c r="IG4" s="495"/>
      <c r="IH4" s="495"/>
      <c r="II4" s="495"/>
      <c r="IJ4" s="495"/>
      <c r="IK4" s="495"/>
      <c r="IL4" s="495"/>
      <c r="IM4" s="495"/>
      <c r="IN4" s="495"/>
    </row>
    <row r="5" s="212" customFormat="1" ht="23.1" customHeight="1" spans="1:248">
      <c r="A5" s="470"/>
      <c r="B5" s="471"/>
      <c r="C5" s="472"/>
      <c r="D5" s="472"/>
      <c r="E5" s="472"/>
      <c r="F5" s="472"/>
      <c r="G5" s="472"/>
      <c r="H5" s="472"/>
      <c r="I5" s="472"/>
      <c r="J5" s="472" t="s">
        <v>116</v>
      </c>
      <c r="K5" s="472" t="s">
        <v>100</v>
      </c>
      <c r="L5" s="472" t="s">
        <v>101</v>
      </c>
      <c r="M5" s="472"/>
      <c r="N5" s="472"/>
      <c r="O5" s="472"/>
      <c r="P5" s="472"/>
      <c r="Q5" s="472"/>
      <c r="R5" s="472"/>
      <c r="S5" s="472"/>
      <c r="T5" s="472"/>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495"/>
      <c r="DZ5" s="495"/>
      <c r="EA5" s="495"/>
      <c r="EB5" s="495"/>
      <c r="EC5" s="495"/>
      <c r="ED5" s="495"/>
      <c r="EE5" s="495"/>
      <c r="EF5" s="495"/>
      <c r="EG5" s="495"/>
      <c r="EH5" s="495"/>
      <c r="EI5" s="495"/>
      <c r="EJ5" s="495"/>
      <c r="EK5" s="495"/>
      <c r="EL5" s="495"/>
      <c r="EM5" s="495"/>
      <c r="EN5" s="495"/>
      <c r="EO5" s="495"/>
      <c r="EP5" s="495"/>
      <c r="EQ5" s="495"/>
      <c r="ER5" s="495"/>
      <c r="ES5" s="495"/>
      <c r="ET5" s="495"/>
      <c r="EU5" s="495"/>
      <c r="EV5" s="495"/>
      <c r="EW5" s="495"/>
      <c r="EX5" s="495"/>
      <c r="EY5" s="495"/>
      <c r="EZ5" s="495"/>
      <c r="FA5" s="495"/>
      <c r="FB5" s="495"/>
      <c r="FC5" s="495"/>
      <c r="FD5" s="495"/>
      <c r="FE5" s="495"/>
      <c r="FF5" s="495"/>
      <c r="FG5" s="495"/>
      <c r="FH5" s="495"/>
      <c r="FI5" s="495"/>
      <c r="FJ5" s="495"/>
      <c r="FK5" s="495"/>
      <c r="FL5" s="495"/>
      <c r="FM5" s="495"/>
      <c r="FN5" s="495"/>
      <c r="FO5" s="495"/>
      <c r="FP5" s="495"/>
      <c r="FQ5" s="495"/>
      <c r="FR5" s="495"/>
      <c r="FS5" s="495"/>
      <c r="FT5" s="495"/>
      <c r="FU5" s="495"/>
      <c r="FV5" s="495"/>
      <c r="FW5" s="495"/>
      <c r="FX5" s="495"/>
      <c r="FY5" s="495"/>
      <c r="FZ5" s="495"/>
      <c r="GA5" s="495"/>
      <c r="GB5" s="495"/>
      <c r="GC5" s="495"/>
      <c r="GD5" s="495"/>
      <c r="GE5" s="495"/>
      <c r="GF5" s="495"/>
      <c r="GG5" s="495"/>
      <c r="GH5" s="495"/>
      <c r="GI5" s="495"/>
      <c r="GJ5" s="495"/>
      <c r="GK5" s="495"/>
      <c r="GL5" s="495"/>
      <c r="GM5" s="495"/>
      <c r="GN5" s="495"/>
      <c r="GO5" s="495"/>
      <c r="GP5" s="495"/>
      <c r="GQ5" s="495"/>
      <c r="GR5" s="495"/>
      <c r="GS5" s="495"/>
      <c r="GT5" s="495"/>
      <c r="GU5" s="495"/>
      <c r="GV5" s="495"/>
      <c r="GW5" s="495"/>
      <c r="GX5" s="495"/>
      <c r="GY5" s="495"/>
      <c r="GZ5" s="495"/>
      <c r="HA5" s="495"/>
      <c r="HB5" s="495"/>
      <c r="HC5" s="495"/>
      <c r="HD5" s="495"/>
      <c r="HE5" s="495"/>
      <c r="HF5" s="495"/>
      <c r="HG5" s="495"/>
      <c r="HH5" s="495"/>
      <c r="HI5" s="495"/>
      <c r="HJ5" s="495"/>
      <c r="HK5" s="495"/>
      <c r="HL5" s="495"/>
      <c r="HM5" s="495"/>
      <c r="HN5" s="495"/>
      <c r="HO5" s="495"/>
      <c r="HP5" s="495"/>
      <c r="HQ5" s="495"/>
      <c r="HR5" s="495"/>
      <c r="HS5" s="495"/>
      <c r="HT5" s="495"/>
      <c r="HU5" s="495"/>
      <c r="HV5" s="495"/>
      <c r="HW5" s="495"/>
      <c r="HX5" s="495"/>
      <c r="HY5" s="495"/>
      <c r="HZ5" s="495"/>
      <c r="IA5" s="495"/>
      <c r="IB5" s="495"/>
      <c r="IC5" s="495"/>
      <c r="ID5" s="495"/>
      <c r="IE5" s="495"/>
      <c r="IF5" s="495"/>
      <c r="IG5" s="495"/>
      <c r="IH5" s="495"/>
      <c r="II5" s="495"/>
      <c r="IJ5" s="495"/>
      <c r="IK5" s="495"/>
      <c r="IL5" s="495"/>
      <c r="IM5" s="495"/>
      <c r="IN5" s="495"/>
    </row>
    <row r="6" s="212" customFormat="1" ht="19.5" customHeight="1" spans="1:248">
      <c r="A6" s="470"/>
      <c r="B6" s="471"/>
      <c r="C6" s="472"/>
      <c r="D6" s="472"/>
      <c r="E6" s="472"/>
      <c r="F6" s="472"/>
      <c r="G6" s="472"/>
      <c r="H6" s="472"/>
      <c r="I6" s="472"/>
      <c r="J6" s="472"/>
      <c r="K6" s="472"/>
      <c r="L6" s="472"/>
      <c r="M6" s="472"/>
      <c r="N6" s="472"/>
      <c r="O6" s="472" t="s">
        <v>102</v>
      </c>
      <c r="P6" s="472" t="s">
        <v>103</v>
      </c>
      <c r="Q6" s="472"/>
      <c r="R6" s="472"/>
      <c r="S6" s="472"/>
      <c r="T6" s="472"/>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5"/>
      <c r="DW6" s="495"/>
      <c r="DX6" s="495"/>
      <c r="DY6" s="495"/>
      <c r="DZ6" s="495"/>
      <c r="EA6" s="495"/>
      <c r="EB6" s="495"/>
      <c r="EC6" s="495"/>
      <c r="ED6" s="495"/>
      <c r="EE6" s="495"/>
      <c r="EF6" s="495"/>
      <c r="EG6" s="495"/>
      <c r="EH6" s="495"/>
      <c r="EI6" s="495"/>
      <c r="EJ6" s="495"/>
      <c r="EK6" s="495"/>
      <c r="EL6" s="495"/>
      <c r="EM6" s="495"/>
      <c r="EN6" s="495"/>
      <c r="EO6" s="495"/>
      <c r="EP6" s="495"/>
      <c r="EQ6" s="495"/>
      <c r="ER6" s="495"/>
      <c r="ES6" s="495"/>
      <c r="ET6" s="495"/>
      <c r="EU6" s="495"/>
      <c r="EV6" s="495"/>
      <c r="EW6" s="495"/>
      <c r="EX6" s="495"/>
      <c r="EY6" s="495"/>
      <c r="EZ6" s="495"/>
      <c r="FA6" s="495"/>
      <c r="FB6" s="495"/>
      <c r="FC6" s="495"/>
      <c r="FD6" s="495"/>
      <c r="FE6" s="495"/>
      <c r="FF6" s="495"/>
      <c r="FG6" s="495"/>
      <c r="FH6" s="495"/>
      <c r="FI6" s="495"/>
      <c r="FJ6" s="495"/>
      <c r="FK6" s="495"/>
      <c r="FL6" s="495"/>
      <c r="FM6" s="495"/>
      <c r="FN6" s="495"/>
      <c r="FO6" s="495"/>
      <c r="FP6" s="495"/>
      <c r="FQ6" s="495"/>
      <c r="FR6" s="495"/>
      <c r="FS6" s="495"/>
      <c r="FT6" s="495"/>
      <c r="FU6" s="495"/>
      <c r="FV6" s="495"/>
      <c r="FW6" s="495"/>
      <c r="FX6" s="495"/>
      <c r="FY6" s="495"/>
      <c r="FZ6" s="495"/>
      <c r="GA6" s="495"/>
      <c r="GB6" s="495"/>
      <c r="GC6" s="495"/>
      <c r="GD6" s="495"/>
      <c r="GE6" s="495"/>
      <c r="GF6" s="495"/>
      <c r="GG6" s="495"/>
      <c r="GH6" s="495"/>
      <c r="GI6" s="495"/>
      <c r="GJ6" s="495"/>
      <c r="GK6" s="495"/>
      <c r="GL6" s="495"/>
      <c r="GM6" s="495"/>
      <c r="GN6" s="495"/>
      <c r="GO6" s="495"/>
      <c r="GP6" s="495"/>
      <c r="GQ6" s="495"/>
      <c r="GR6" s="495"/>
      <c r="GS6" s="495"/>
      <c r="GT6" s="495"/>
      <c r="GU6" s="495"/>
      <c r="GV6" s="495"/>
      <c r="GW6" s="495"/>
      <c r="GX6" s="495"/>
      <c r="GY6" s="495"/>
      <c r="GZ6" s="495"/>
      <c r="HA6" s="495"/>
      <c r="HB6" s="495"/>
      <c r="HC6" s="495"/>
      <c r="HD6" s="495"/>
      <c r="HE6" s="495"/>
      <c r="HF6" s="495"/>
      <c r="HG6" s="495"/>
      <c r="HH6" s="495"/>
      <c r="HI6" s="495"/>
      <c r="HJ6" s="495"/>
      <c r="HK6" s="495"/>
      <c r="HL6" s="495"/>
      <c r="HM6" s="495"/>
      <c r="HN6" s="495"/>
      <c r="HO6" s="495"/>
      <c r="HP6" s="495"/>
      <c r="HQ6" s="495"/>
      <c r="HR6" s="495"/>
      <c r="HS6" s="495"/>
      <c r="HT6" s="495"/>
      <c r="HU6" s="495"/>
      <c r="HV6" s="495"/>
      <c r="HW6" s="495"/>
      <c r="HX6" s="495"/>
      <c r="HY6" s="495"/>
      <c r="HZ6" s="495"/>
      <c r="IA6" s="495"/>
      <c r="IB6" s="495"/>
      <c r="IC6" s="495"/>
      <c r="ID6" s="495"/>
      <c r="IE6" s="495"/>
      <c r="IF6" s="495"/>
      <c r="IG6" s="495"/>
      <c r="IH6" s="495"/>
      <c r="II6" s="495"/>
      <c r="IJ6" s="495"/>
      <c r="IK6" s="495"/>
      <c r="IL6" s="495"/>
      <c r="IM6" s="495"/>
      <c r="IN6" s="495"/>
    </row>
    <row r="7" s="212" customFormat="1" ht="39.75" customHeight="1" spans="1:248">
      <c r="A7" s="470"/>
      <c r="B7" s="471"/>
      <c r="C7" s="472"/>
      <c r="D7" s="472"/>
      <c r="E7" s="472"/>
      <c r="F7" s="472"/>
      <c r="G7" s="472"/>
      <c r="H7" s="472"/>
      <c r="I7" s="472"/>
      <c r="J7" s="472"/>
      <c r="K7" s="472"/>
      <c r="L7" s="472"/>
      <c r="M7" s="472"/>
      <c r="N7" s="472"/>
      <c r="O7" s="472"/>
      <c r="P7" s="472"/>
      <c r="Q7" s="472"/>
      <c r="R7" s="472"/>
      <c r="S7" s="472"/>
      <c r="T7" s="472"/>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c r="CW7" s="495"/>
      <c r="CX7" s="495"/>
      <c r="CY7" s="495"/>
      <c r="CZ7" s="495"/>
      <c r="DA7" s="495"/>
      <c r="DB7" s="495"/>
      <c r="DC7" s="495"/>
      <c r="DD7" s="495"/>
      <c r="DE7" s="495"/>
      <c r="DF7" s="495"/>
      <c r="DG7" s="495"/>
      <c r="DH7" s="495"/>
      <c r="DI7" s="495"/>
      <c r="DJ7" s="495"/>
      <c r="DK7" s="495"/>
      <c r="DL7" s="495"/>
      <c r="DM7" s="495"/>
      <c r="DN7" s="495"/>
      <c r="DO7" s="495"/>
      <c r="DP7" s="495"/>
      <c r="DQ7" s="495"/>
      <c r="DR7" s="495"/>
      <c r="DS7" s="495"/>
      <c r="DT7" s="495"/>
      <c r="DU7" s="495"/>
      <c r="DV7" s="495"/>
      <c r="DW7" s="495"/>
      <c r="DX7" s="495"/>
      <c r="DY7" s="495"/>
      <c r="DZ7" s="495"/>
      <c r="EA7" s="495"/>
      <c r="EB7" s="495"/>
      <c r="EC7" s="495"/>
      <c r="ED7" s="495"/>
      <c r="EE7" s="495"/>
      <c r="EF7" s="495"/>
      <c r="EG7" s="495"/>
      <c r="EH7" s="495"/>
      <c r="EI7" s="495"/>
      <c r="EJ7" s="495"/>
      <c r="EK7" s="495"/>
      <c r="EL7" s="495"/>
      <c r="EM7" s="495"/>
      <c r="EN7" s="495"/>
      <c r="EO7" s="495"/>
      <c r="EP7" s="495"/>
      <c r="EQ7" s="495"/>
      <c r="ER7" s="495"/>
      <c r="ES7" s="495"/>
      <c r="ET7" s="495"/>
      <c r="EU7" s="495"/>
      <c r="EV7" s="495"/>
      <c r="EW7" s="495"/>
      <c r="EX7" s="495"/>
      <c r="EY7" s="495"/>
      <c r="EZ7" s="495"/>
      <c r="FA7" s="495"/>
      <c r="FB7" s="495"/>
      <c r="FC7" s="495"/>
      <c r="FD7" s="495"/>
      <c r="FE7" s="495"/>
      <c r="FF7" s="495"/>
      <c r="FG7" s="495"/>
      <c r="FH7" s="495"/>
      <c r="FI7" s="495"/>
      <c r="FJ7" s="495"/>
      <c r="FK7" s="495"/>
      <c r="FL7" s="495"/>
      <c r="FM7" s="495"/>
      <c r="FN7" s="495"/>
      <c r="FO7" s="495"/>
      <c r="FP7" s="495"/>
      <c r="FQ7" s="495"/>
      <c r="FR7" s="495"/>
      <c r="FS7" s="495"/>
      <c r="FT7" s="495"/>
      <c r="FU7" s="495"/>
      <c r="FV7" s="495"/>
      <c r="FW7" s="495"/>
      <c r="FX7" s="495"/>
      <c r="FY7" s="495"/>
      <c r="FZ7" s="495"/>
      <c r="GA7" s="495"/>
      <c r="GB7" s="495"/>
      <c r="GC7" s="495"/>
      <c r="GD7" s="495"/>
      <c r="GE7" s="495"/>
      <c r="GF7" s="495"/>
      <c r="GG7" s="495"/>
      <c r="GH7" s="495"/>
      <c r="GI7" s="495"/>
      <c r="GJ7" s="495"/>
      <c r="GK7" s="495"/>
      <c r="GL7" s="495"/>
      <c r="GM7" s="495"/>
      <c r="GN7" s="495"/>
      <c r="GO7" s="495"/>
      <c r="GP7" s="495"/>
      <c r="GQ7" s="495"/>
      <c r="GR7" s="495"/>
      <c r="GS7" s="495"/>
      <c r="GT7" s="495"/>
      <c r="GU7" s="495"/>
      <c r="GV7" s="495"/>
      <c r="GW7" s="495"/>
      <c r="GX7" s="495"/>
      <c r="GY7" s="495"/>
      <c r="GZ7" s="495"/>
      <c r="HA7" s="495"/>
      <c r="HB7" s="495"/>
      <c r="HC7" s="495"/>
      <c r="HD7" s="495"/>
      <c r="HE7" s="495"/>
      <c r="HF7" s="495"/>
      <c r="HG7" s="495"/>
      <c r="HH7" s="495"/>
      <c r="HI7" s="495"/>
      <c r="HJ7" s="495"/>
      <c r="HK7" s="495"/>
      <c r="HL7" s="495"/>
      <c r="HM7" s="495"/>
      <c r="HN7" s="495"/>
      <c r="HO7" s="495"/>
      <c r="HP7" s="495"/>
      <c r="HQ7" s="495"/>
      <c r="HR7" s="495"/>
      <c r="HS7" s="495"/>
      <c r="HT7" s="495"/>
      <c r="HU7" s="495"/>
      <c r="HV7" s="495"/>
      <c r="HW7" s="495"/>
      <c r="HX7" s="495"/>
      <c r="HY7" s="495"/>
      <c r="HZ7" s="495"/>
      <c r="IA7" s="495"/>
      <c r="IB7" s="495"/>
      <c r="IC7" s="495"/>
      <c r="ID7" s="495"/>
      <c r="IE7" s="495"/>
      <c r="IF7" s="495"/>
      <c r="IG7" s="495"/>
      <c r="IH7" s="495"/>
      <c r="II7" s="495"/>
      <c r="IJ7" s="495"/>
      <c r="IK7" s="495"/>
      <c r="IL7" s="495"/>
      <c r="IM7" s="495"/>
      <c r="IN7" s="495"/>
    </row>
    <row r="8" s="251" customFormat="1" ht="39" customHeight="1" spans="1:248">
      <c r="A8" s="473"/>
      <c r="B8" s="474">
        <v>405</v>
      </c>
      <c r="C8" s="475" t="s">
        <v>118</v>
      </c>
      <c r="D8" s="476"/>
      <c r="E8" s="476"/>
      <c r="F8" s="476"/>
      <c r="G8" s="476"/>
      <c r="H8" s="476"/>
      <c r="I8" s="500">
        <f>SUM(I9+I31+I50+I60+I63+I72)</f>
        <v>18119090.5</v>
      </c>
      <c r="J8" s="500">
        <f t="shared" ref="J8:S8" si="0">SUM(J9+J31+J50+J60+J63+J72)</f>
        <v>17117090.5</v>
      </c>
      <c r="K8" s="500">
        <f t="shared" si="0"/>
        <v>11357090.5</v>
      </c>
      <c r="L8" s="500">
        <f t="shared" si="0"/>
        <v>0</v>
      </c>
      <c r="M8" s="500">
        <f t="shared" si="0"/>
        <v>0</v>
      </c>
      <c r="N8" s="500">
        <f t="shared" si="0"/>
        <v>0</v>
      </c>
      <c r="O8" s="500">
        <f t="shared" si="0"/>
        <v>0</v>
      </c>
      <c r="P8" s="500">
        <f t="shared" si="0"/>
        <v>0</v>
      </c>
      <c r="Q8" s="500">
        <f t="shared" si="0"/>
        <v>0</v>
      </c>
      <c r="R8" s="500">
        <f t="shared" si="0"/>
        <v>1002000</v>
      </c>
      <c r="S8" s="500">
        <f t="shared" si="0"/>
        <v>0</v>
      </c>
      <c r="T8" s="476"/>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8"/>
      <c r="DV8" s="508"/>
      <c r="DW8" s="508"/>
      <c r="DX8" s="508"/>
      <c r="DY8" s="508"/>
      <c r="DZ8" s="508"/>
      <c r="EA8" s="508"/>
      <c r="EB8" s="508"/>
      <c r="EC8" s="508"/>
      <c r="ED8" s="508"/>
      <c r="EE8" s="508"/>
      <c r="EF8" s="508"/>
      <c r="EG8" s="508"/>
      <c r="EH8" s="508"/>
      <c r="EI8" s="508"/>
      <c r="EJ8" s="508"/>
      <c r="EK8" s="508"/>
      <c r="EL8" s="508"/>
      <c r="EM8" s="508"/>
      <c r="EN8" s="508"/>
      <c r="EO8" s="508"/>
      <c r="EP8" s="508"/>
      <c r="EQ8" s="508"/>
      <c r="ER8" s="508"/>
      <c r="ES8" s="508"/>
      <c r="ET8" s="508"/>
      <c r="EU8" s="508"/>
      <c r="EV8" s="508"/>
      <c r="EW8" s="508"/>
      <c r="EX8" s="508"/>
      <c r="EY8" s="508"/>
      <c r="EZ8" s="508"/>
      <c r="FA8" s="508"/>
      <c r="FB8" s="508"/>
      <c r="FC8" s="508"/>
      <c r="FD8" s="508"/>
      <c r="FE8" s="508"/>
      <c r="FF8" s="508"/>
      <c r="FG8" s="508"/>
      <c r="FH8" s="508"/>
      <c r="FI8" s="508"/>
      <c r="FJ8" s="508"/>
      <c r="FK8" s="508"/>
      <c r="FL8" s="508"/>
      <c r="FM8" s="508"/>
      <c r="FN8" s="508"/>
      <c r="FO8" s="508"/>
      <c r="FP8" s="508"/>
      <c r="FQ8" s="508"/>
      <c r="FR8" s="508"/>
      <c r="FS8" s="508"/>
      <c r="FT8" s="508"/>
      <c r="FU8" s="508"/>
      <c r="FV8" s="508"/>
      <c r="FW8" s="508"/>
      <c r="FX8" s="508"/>
      <c r="FY8" s="508"/>
      <c r="FZ8" s="508"/>
      <c r="GA8" s="508"/>
      <c r="GB8" s="508"/>
      <c r="GC8" s="508"/>
      <c r="GD8" s="508"/>
      <c r="GE8" s="508"/>
      <c r="GF8" s="508"/>
      <c r="GG8" s="508"/>
      <c r="GH8" s="508"/>
      <c r="GI8" s="508"/>
      <c r="GJ8" s="508"/>
      <c r="GK8" s="508"/>
      <c r="GL8" s="508"/>
      <c r="GM8" s="508"/>
      <c r="GN8" s="508"/>
      <c r="GO8" s="508"/>
      <c r="GP8" s="508"/>
      <c r="GQ8" s="508"/>
      <c r="GR8" s="508"/>
      <c r="GS8" s="508"/>
      <c r="GT8" s="508"/>
      <c r="GU8" s="508"/>
      <c r="GV8" s="508"/>
      <c r="GW8" s="508"/>
      <c r="GX8" s="508"/>
      <c r="GY8" s="508"/>
      <c r="GZ8" s="508"/>
      <c r="HA8" s="508"/>
      <c r="HB8" s="508"/>
      <c r="HC8" s="508"/>
      <c r="HD8" s="508"/>
      <c r="HE8" s="508"/>
      <c r="HF8" s="508"/>
      <c r="HG8" s="508"/>
      <c r="HH8" s="508"/>
      <c r="HI8" s="508"/>
      <c r="HJ8" s="508"/>
      <c r="HK8" s="508"/>
      <c r="HL8" s="508"/>
      <c r="HM8" s="508"/>
      <c r="HN8" s="508"/>
      <c r="HO8" s="508"/>
      <c r="HP8" s="508"/>
      <c r="HQ8" s="508"/>
      <c r="HR8" s="508"/>
      <c r="HS8" s="508"/>
      <c r="HT8" s="508"/>
      <c r="HU8" s="508"/>
      <c r="HV8" s="508"/>
      <c r="HW8" s="508"/>
      <c r="HX8" s="508"/>
      <c r="HY8" s="508"/>
      <c r="HZ8" s="508"/>
      <c r="IA8" s="508"/>
      <c r="IB8" s="508"/>
      <c r="IC8" s="508"/>
      <c r="ID8" s="508"/>
      <c r="IE8" s="508"/>
      <c r="IF8" s="508"/>
      <c r="IG8" s="508"/>
      <c r="IH8" s="508"/>
      <c r="II8" s="508"/>
      <c r="IJ8" s="508"/>
      <c r="IK8" s="508"/>
      <c r="IL8" s="508"/>
      <c r="IM8" s="508"/>
      <c r="IN8" s="508"/>
    </row>
    <row r="9" s="251" customFormat="1" ht="39" customHeight="1" spans="1:248">
      <c r="A9" s="477" t="s">
        <v>388</v>
      </c>
      <c r="B9" s="309" t="s">
        <v>119</v>
      </c>
      <c r="C9" s="309" t="s">
        <v>105</v>
      </c>
      <c r="D9" s="478"/>
      <c r="E9" s="476"/>
      <c r="F9" s="476"/>
      <c r="G9" s="476">
        <f>SUM(G10:G31)</f>
        <v>4630</v>
      </c>
      <c r="H9" s="476"/>
      <c r="I9" s="501">
        <v>11212900</v>
      </c>
      <c r="J9" s="501">
        <v>11212900</v>
      </c>
      <c r="K9" s="501">
        <v>11212900</v>
      </c>
      <c r="L9" s="476"/>
      <c r="M9" s="476"/>
      <c r="N9" s="476"/>
      <c r="O9" s="476"/>
      <c r="P9" s="476"/>
      <c r="Q9" s="476"/>
      <c r="R9" s="476"/>
      <c r="S9" s="476"/>
      <c r="T9" s="476"/>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c r="CN9" s="508"/>
      <c r="CO9" s="508"/>
      <c r="CP9" s="508"/>
      <c r="CQ9" s="508"/>
      <c r="CR9" s="508"/>
      <c r="CS9" s="508"/>
      <c r="CT9" s="508"/>
      <c r="CU9" s="508"/>
      <c r="CV9" s="508"/>
      <c r="CW9" s="508"/>
      <c r="CX9" s="508"/>
      <c r="CY9" s="508"/>
      <c r="CZ9" s="508"/>
      <c r="DA9" s="508"/>
      <c r="DB9" s="508"/>
      <c r="DC9" s="508"/>
      <c r="DD9" s="508"/>
      <c r="DE9" s="508"/>
      <c r="DF9" s="508"/>
      <c r="DG9" s="508"/>
      <c r="DH9" s="508"/>
      <c r="DI9" s="508"/>
      <c r="DJ9" s="508"/>
      <c r="DK9" s="508"/>
      <c r="DL9" s="508"/>
      <c r="DM9" s="508"/>
      <c r="DN9" s="508"/>
      <c r="DO9" s="508"/>
      <c r="DP9" s="508"/>
      <c r="DQ9" s="508"/>
      <c r="DR9" s="508"/>
      <c r="DS9" s="508"/>
      <c r="DT9" s="508"/>
      <c r="DU9" s="508"/>
      <c r="DV9" s="508"/>
      <c r="DW9" s="508"/>
      <c r="DX9" s="508"/>
      <c r="DY9" s="508"/>
      <c r="DZ9" s="508"/>
      <c r="EA9" s="508"/>
      <c r="EB9" s="508"/>
      <c r="EC9" s="508"/>
      <c r="ED9" s="508"/>
      <c r="EE9" s="508"/>
      <c r="EF9" s="508"/>
      <c r="EG9" s="508"/>
      <c r="EH9" s="508"/>
      <c r="EI9" s="508"/>
      <c r="EJ9" s="508"/>
      <c r="EK9" s="508"/>
      <c r="EL9" s="508"/>
      <c r="EM9" s="508"/>
      <c r="EN9" s="508"/>
      <c r="EO9" s="508"/>
      <c r="EP9" s="508"/>
      <c r="EQ9" s="508"/>
      <c r="ER9" s="508"/>
      <c r="ES9" s="508"/>
      <c r="ET9" s="508"/>
      <c r="EU9" s="508"/>
      <c r="EV9" s="508"/>
      <c r="EW9" s="508"/>
      <c r="EX9" s="508"/>
      <c r="EY9" s="508"/>
      <c r="EZ9" s="508"/>
      <c r="FA9" s="508"/>
      <c r="FB9" s="508"/>
      <c r="FC9" s="508"/>
      <c r="FD9" s="508"/>
      <c r="FE9" s="508"/>
      <c r="FF9" s="508"/>
      <c r="FG9" s="508"/>
      <c r="FH9" s="508"/>
      <c r="FI9" s="508"/>
      <c r="FJ9" s="508"/>
      <c r="FK9" s="508"/>
      <c r="FL9" s="508"/>
      <c r="FM9" s="508"/>
      <c r="FN9" s="508"/>
      <c r="FO9" s="508"/>
      <c r="FP9" s="508"/>
      <c r="FQ9" s="508"/>
      <c r="FR9" s="508"/>
      <c r="FS9" s="508"/>
      <c r="FT9" s="508"/>
      <c r="FU9" s="508"/>
      <c r="FV9" s="508"/>
      <c r="FW9" s="508"/>
      <c r="FX9" s="508"/>
      <c r="FY9" s="508"/>
      <c r="FZ9" s="508"/>
      <c r="GA9" s="508"/>
      <c r="GB9" s="508"/>
      <c r="GC9" s="508"/>
      <c r="GD9" s="508"/>
      <c r="GE9" s="508"/>
      <c r="GF9" s="508"/>
      <c r="GG9" s="508"/>
      <c r="GH9" s="508"/>
      <c r="GI9" s="508"/>
      <c r="GJ9" s="508"/>
      <c r="GK9" s="508"/>
      <c r="GL9" s="508"/>
      <c r="GM9" s="508"/>
      <c r="GN9" s="508"/>
      <c r="GO9" s="508"/>
      <c r="GP9" s="508"/>
      <c r="GQ9" s="508"/>
      <c r="GR9" s="508"/>
      <c r="GS9" s="508"/>
      <c r="GT9" s="508"/>
      <c r="GU9" s="508"/>
      <c r="GV9" s="508"/>
      <c r="GW9" s="508"/>
      <c r="GX9" s="508"/>
      <c r="GY9" s="508"/>
      <c r="GZ9" s="508"/>
      <c r="HA9" s="508"/>
      <c r="HB9" s="508"/>
      <c r="HC9" s="508"/>
      <c r="HD9" s="508"/>
      <c r="HE9" s="508"/>
      <c r="HF9" s="508"/>
      <c r="HG9" s="508"/>
      <c r="HH9" s="508"/>
      <c r="HI9" s="508"/>
      <c r="HJ9" s="508"/>
      <c r="HK9" s="508"/>
      <c r="HL9" s="508"/>
      <c r="HM9" s="508"/>
      <c r="HN9" s="508"/>
      <c r="HO9" s="508"/>
      <c r="HP9" s="508"/>
      <c r="HQ9" s="508"/>
      <c r="HR9" s="508"/>
      <c r="HS9" s="508"/>
      <c r="HT9" s="508"/>
      <c r="HU9" s="508"/>
      <c r="HV9" s="508"/>
      <c r="HW9" s="508"/>
      <c r="HX9" s="508"/>
      <c r="HY9" s="508"/>
      <c r="HZ9" s="508"/>
      <c r="IA9" s="508"/>
      <c r="IB9" s="508"/>
      <c r="IC9" s="508"/>
      <c r="ID9" s="508"/>
      <c r="IE9" s="508"/>
      <c r="IF9" s="508"/>
      <c r="IG9" s="508"/>
      <c r="IH9" s="508"/>
      <c r="II9" s="508"/>
      <c r="IJ9" s="508"/>
      <c r="IK9" s="508"/>
      <c r="IL9" s="508"/>
      <c r="IM9" s="508"/>
      <c r="IN9" s="508"/>
    </row>
    <row r="10" s="212" customFormat="1" ht="39" customHeight="1" spans="1:248">
      <c r="A10" s="477" t="s">
        <v>389</v>
      </c>
      <c r="B10" s="312" t="s">
        <v>390</v>
      </c>
      <c r="C10" s="312" t="s">
        <v>391</v>
      </c>
      <c r="D10" s="477" t="s">
        <v>392</v>
      </c>
      <c r="E10" s="477" t="s">
        <v>393</v>
      </c>
      <c r="F10" s="472"/>
      <c r="G10" s="479">
        <v>80</v>
      </c>
      <c r="H10" s="472"/>
      <c r="I10" s="479">
        <v>6400</v>
      </c>
      <c r="J10" s="479">
        <v>6400</v>
      </c>
      <c r="K10" s="479">
        <v>6400</v>
      </c>
      <c r="L10" s="472"/>
      <c r="M10" s="472"/>
      <c r="N10" s="472"/>
      <c r="O10" s="472"/>
      <c r="P10" s="472"/>
      <c r="Q10" s="472"/>
      <c r="R10" s="472"/>
      <c r="S10" s="472"/>
      <c r="T10" s="472"/>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495"/>
      <c r="DV10" s="495"/>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5"/>
      <c r="GD10" s="495"/>
      <c r="GE10" s="495"/>
      <c r="GF10" s="495"/>
      <c r="GG10" s="495"/>
      <c r="GH10" s="495"/>
      <c r="GI10" s="495"/>
      <c r="GJ10" s="495"/>
      <c r="GK10" s="495"/>
      <c r="GL10" s="495"/>
      <c r="GM10" s="495"/>
      <c r="GN10" s="495"/>
      <c r="GO10" s="495"/>
      <c r="GP10" s="495"/>
      <c r="GQ10" s="495"/>
      <c r="GR10" s="495"/>
      <c r="GS10" s="495"/>
      <c r="GT10" s="495"/>
      <c r="GU10" s="495"/>
      <c r="GV10" s="495"/>
      <c r="GW10" s="495"/>
      <c r="GX10" s="495"/>
      <c r="GY10" s="495"/>
      <c r="GZ10" s="495"/>
      <c r="HA10" s="495"/>
      <c r="HB10" s="495"/>
      <c r="HC10" s="495"/>
      <c r="HD10" s="495"/>
      <c r="HE10" s="495"/>
      <c r="HF10" s="495"/>
      <c r="HG10" s="495"/>
      <c r="HH10" s="495"/>
      <c r="HI10" s="495"/>
      <c r="HJ10" s="495"/>
      <c r="HK10" s="495"/>
      <c r="HL10" s="495"/>
      <c r="HM10" s="495"/>
      <c r="HN10" s="495"/>
      <c r="HO10" s="495"/>
      <c r="HP10" s="495"/>
      <c r="HQ10" s="495"/>
      <c r="HR10" s="495"/>
      <c r="HS10" s="495"/>
      <c r="HT10" s="495"/>
      <c r="HU10" s="495"/>
      <c r="HV10" s="495"/>
      <c r="HW10" s="495"/>
      <c r="HX10" s="495"/>
      <c r="HY10" s="495"/>
      <c r="HZ10" s="495"/>
      <c r="IA10" s="495"/>
      <c r="IB10" s="495"/>
      <c r="IC10" s="495"/>
      <c r="ID10" s="495"/>
      <c r="IE10" s="495"/>
      <c r="IF10" s="495"/>
      <c r="IG10" s="495"/>
      <c r="IH10" s="495"/>
      <c r="II10" s="495"/>
      <c r="IJ10" s="495"/>
      <c r="IK10" s="495"/>
      <c r="IL10" s="495"/>
      <c r="IM10" s="495"/>
      <c r="IN10" s="495"/>
    </row>
    <row r="11" s="212" customFormat="1" ht="39" customHeight="1" spans="1:248">
      <c r="A11" s="477" t="s">
        <v>394</v>
      </c>
      <c r="B11" s="312" t="s">
        <v>390</v>
      </c>
      <c r="C11" s="312" t="s">
        <v>391</v>
      </c>
      <c r="D11" s="477" t="s">
        <v>395</v>
      </c>
      <c r="E11" s="477" t="s">
        <v>396</v>
      </c>
      <c r="F11" s="472"/>
      <c r="G11" s="479">
        <v>10</v>
      </c>
      <c r="H11" s="472"/>
      <c r="I11" s="479">
        <v>80000</v>
      </c>
      <c r="J11" s="479">
        <v>80000</v>
      </c>
      <c r="K11" s="479">
        <v>80000</v>
      </c>
      <c r="L11" s="472"/>
      <c r="M11" s="472"/>
      <c r="N11" s="472"/>
      <c r="O11" s="472"/>
      <c r="P11" s="472"/>
      <c r="Q11" s="472"/>
      <c r="R11" s="472"/>
      <c r="S11" s="472"/>
      <c r="T11" s="472"/>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row>
    <row r="12" s="212" customFormat="1" ht="39" customHeight="1" spans="1:248">
      <c r="A12" s="477" t="s">
        <v>397</v>
      </c>
      <c r="B12" s="312" t="s">
        <v>390</v>
      </c>
      <c r="C12" s="312" t="s">
        <v>391</v>
      </c>
      <c r="D12" s="477" t="s">
        <v>398</v>
      </c>
      <c r="E12" s="477" t="s">
        <v>399</v>
      </c>
      <c r="F12" s="472"/>
      <c r="G12" s="479">
        <v>6</v>
      </c>
      <c r="H12" s="472"/>
      <c r="I12" s="479">
        <v>32000</v>
      </c>
      <c r="J12" s="479">
        <v>32000</v>
      </c>
      <c r="K12" s="479">
        <v>32000</v>
      </c>
      <c r="L12" s="472"/>
      <c r="M12" s="472"/>
      <c r="N12" s="472"/>
      <c r="O12" s="472"/>
      <c r="P12" s="472"/>
      <c r="Q12" s="472"/>
      <c r="R12" s="472"/>
      <c r="S12" s="472"/>
      <c r="T12" s="472"/>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5"/>
      <c r="CT12" s="495"/>
      <c r="CU12" s="495"/>
      <c r="CV12" s="495"/>
      <c r="CW12" s="495"/>
      <c r="CX12" s="495"/>
      <c r="CY12" s="495"/>
      <c r="CZ12" s="495"/>
      <c r="DA12" s="495"/>
      <c r="DB12" s="495"/>
      <c r="DC12" s="495"/>
      <c r="DD12" s="495"/>
      <c r="DE12" s="495"/>
      <c r="DF12" s="495"/>
      <c r="DG12" s="495"/>
      <c r="DH12" s="495"/>
      <c r="DI12" s="495"/>
      <c r="DJ12" s="495"/>
      <c r="DK12" s="495"/>
      <c r="DL12" s="495"/>
      <c r="DM12" s="495"/>
      <c r="DN12" s="495"/>
      <c r="DO12" s="495"/>
      <c r="DP12" s="495"/>
      <c r="DQ12" s="495"/>
      <c r="DR12" s="495"/>
      <c r="DS12" s="495"/>
      <c r="DT12" s="495"/>
      <c r="DU12" s="495"/>
      <c r="DV12" s="495"/>
      <c r="DW12" s="495"/>
      <c r="DX12" s="495"/>
      <c r="DY12" s="495"/>
      <c r="DZ12" s="495"/>
      <c r="EA12" s="495"/>
      <c r="EB12" s="495"/>
      <c r="EC12" s="495"/>
      <c r="ED12" s="495"/>
      <c r="EE12" s="495"/>
      <c r="EF12" s="495"/>
      <c r="EG12" s="495"/>
      <c r="EH12" s="495"/>
      <c r="EI12" s="495"/>
      <c r="EJ12" s="495"/>
      <c r="EK12" s="495"/>
      <c r="EL12" s="495"/>
      <c r="EM12" s="495"/>
      <c r="EN12" s="495"/>
      <c r="EO12" s="495"/>
      <c r="EP12" s="495"/>
      <c r="EQ12" s="495"/>
      <c r="ER12" s="495"/>
      <c r="ES12" s="495"/>
      <c r="ET12" s="495"/>
      <c r="EU12" s="495"/>
      <c r="EV12" s="495"/>
      <c r="EW12" s="495"/>
      <c r="EX12" s="495"/>
      <c r="EY12" s="495"/>
      <c r="EZ12" s="495"/>
      <c r="FA12" s="495"/>
      <c r="FB12" s="495"/>
      <c r="FC12" s="495"/>
      <c r="FD12" s="495"/>
      <c r="FE12" s="495"/>
      <c r="FF12" s="495"/>
      <c r="FG12" s="495"/>
      <c r="FH12" s="495"/>
      <c r="FI12" s="495"/>
      <c r="FJ12" s="495"/>
      <c r="FK12" s="495"/>
      <c r="FL12" s="495"/>
      <c r="FM12" s="495"/>
      <c r="FN12" s="495"/>
      <c r="FO12" s="495"/>
      <c r="FP12" s="495"/>
      <c r="FQ12" s="495"/>
      <c r="FR12" s="495"/>
      <c r="FS12" s="495"/>
      <c r="FT12" s="495"/>
      <c r="FU12" s="495"/>
      <c r="FV12" s="495"/>
      <c r="FW12" s="495"/>
      <c r="FX12" s="495"/>
      <c r="FY12" s="495"/>
      <c r="FZ12" s="495"/>
      <c r="GA12" s="495"/>
      <c r="GB12" s="495"/>
      <c r="GC12" s="495"/>
      <c r="GD12" s="495"/>
      <c r="GE12" s="495"/>
      <c r="GF12" s="495"/>
      <c r="GG12" s="495"/>
      <c r="GH12" s="495"/>
      <c r="GI12" s="495"/>
      <c r="GJ12" s="495"/>
      <c r="GK12" s="495"/>
      <c r="GL12" s="495"/>
      <c r="GM12" s="495"/>
      <c r="GN12" s="495"/>
      <c r="GO12" s="495"/>
      <c r="GP12" s="495"/>
      <c r="GQ12" s="495"/>
      <c r="GR12" s="495"/>
      <c r="GS12" s="495"/>
      <c r="GT12" s="495"/>
      <c r="GU12" s="495"/>
      <c r="GV12" s="495"/>
      <c r="GW12" s="495"/>
      <c r="GX12" s="495"/>
      <c r="GY12" s="495"/>
      <c r="GZ12" s="495"/>
      <c r="HA12" s="495"/>
      <c r="HB12" s="495"/>
      <c r="HC12" s="495"/>
      <c r="HD12" s="495"/>
      <c r="HE12" s="495"/>
      <c r="HF12" s="495"/>
      <c r="HG12" s="495"/>
      <c r="HH12" s="495"/>
      <c r="HI12" s="495"/>
      <c r="HJ12" s="495"/>
      <c r="HK12" s="495"/>
      <c r="HL12" s="495"/>
      <c r="HM12" s="495"/>
      <c r="HN12" s="495"/>
      <c r="HO12" s="495"/>
      <c r="HP12" s="495"/>
      <c r="HQ12" s="495"/>
      <c r="HR12" s="495"/>
      <c r="HS12" s="495"/>
      <c r="HT12" s="495"/>
      <c r="HU12" s="495"/>
      <c r="HV12" s="495"/>
      <c r="HW12" s="495"/>
      <c r="HX12" s="495"/>
      <c r="HY12" s="495"/>
      <c r="HZ12" s="495"/>
      <c r="IA12" s="495"/>
      <c r="IB12" s="495"/>
      <c r="IC12" s="495"/>
      <c r="ID12" s="495"/>
      <c r="IE12" s="495"/>
      <c r="IF12" s="495"/>
      <c r="IG12" s="495"/>
      <c r="IH12" s="495"/>
      <c r="II12" s="495"/>
      <c r="IJ12" s="495"/>
      <c r="IK12" s="495"/>
      <c r="IL12" s="495"/>
      <c r="IM12" s="495"/>
      <c r="IN12" s="495"/>
    </row>
    <row r="13" s="212" customFormat="1" ht="39" customHeight="1" spans="1:248">
      <c r="A13" s="477" t="s">
        <v>400</v>
      </c>
      <c r="B13" s="312" t="s">
        <v>390</v>
      </c>
      <c r="C13" s="312" t="s">
        <v>391</v>
      </c>
      <c r="D13" s="477" t="s">
        <v>401</v>
      </c>
      <c r="E13" s="477" t="s">
        <v>396</v>
      </c>
      <c r="F13" s="472"/>
      <c r="G13" s="479">
        <v>20</v>
      </c>
      <c r="H13" s="472"/>
      <c r="I13" s="479">
        <v>6000</v>
      </c>
      <c r="J13" s="479">
        <v>6000</v>
      </c>
      <c r="K13" s="479">
        <v>6000</v>
      </c>
      <c r="L13" s="472"/>
      <c r="M13" s="472"/>
      <c r="N13" s="472"/>
      <c r="O13" s="472"/>
      <c r="P13" s="472"/>
      <c r="Q13" s="472"/>
      <c r="R13" s="472"/>
      <c r="S13" s="472"/>
      <c r="T13" s="472"/>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5"/>
      <c r="CJ13" s="495"/>
      <c r="CK13" s="495"/>
      <c r="CL13" s="495"/>
      <c r="CM13" s="495"/>
      <c r="CN13" s="495"/>
      <c r="CO13" s="495"/>
      <c r="CP13" s="495"/>
      <c r="CQ13" s="495"/>
      <c r="CR13" s="495"/>
      <c r="CS13" s="495"/>
      <c r="CT13" s="495"/>
      <c r="CU13" s="495"/>
      <c r="CV13" s="495"/>
      <c r="CW13" s="495"/>
      <c r="CX13" s="495"/>
      <c r="CY13" s="495"/>
      <c r="CZ13" s="495"/>
      <c r="DA13" s="495"/>
      <c r="DB13" s="495"/>
      <c r="DC13" s="495"/>
      <c r="DD13" s="495"/>
      <c r="DE13" s="495"/>
      <c r="DF13" s="495"/>
      <c r="DG13" s="495"/>
      <c r="DH13" s="495"/>
      <c r="DI13" s="495"/>
      <c r="DJ13" s="495"/>
      <c r="DK13" s="495"/>
      <c r="DL13" s="495"/>
      <c r="DM13" s="495"/>
      <c r="DN13" s="495"/>
      <c r="DO13" s="495"/>
      <c r="DP13" s="495"/>
      <c r="DQ13" s="495"/>
      <c r="DR13" s="495"/>
      <c r="DS13" s="495"/>
      <c r="DT13" s="495"/>
      <c r="DU13" s="495"/>
      <c r="DV13" s="495"/>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5"/>
      <c r="GD13" s="495"/>
      <c r="GE13" s="495"/>
      <c r="GF13" s="495"/>
      <c r="GG13" s="495"/>
      <c r="GH13" s="495"/>
      <c r="GI13" s="495"/>
      <c r="GJ13" s="495"/>
      <c r="GK13" s="495"/>
      <c r="GL13" s="495"/>
      <c r="GM13" s="495"/>
      <c r="GN13" s="495"/>
      <c r="GO13" s="495"/>
      <c r="GP13" s="495"/>
      <c r="GQ13" s="495"/>
      <c r="GR13" s="495"/>
      <c r="GS13" s="495"/>
      <c r="GT13" s="495"/>
      <c r="GU13" s="495"/>
      <c r="GV13" s="495"/>
      <c r="GW13" s="495"/>
      <c r="GX13" s="495"/>
      <c r="GY13" s="495"/>
      <c r="GZ13" s="495"/>
      <c r="HA13" s="495"/>
      <c r="HB13" s="495"/>
      <c r="HC13" s="495"/>
      <c r="HD13" s="495"/>
      <c r="HE13" s="495"/>
      <c r="HF13" s="495"/>
      <c r="HG13" s="495"/>
      <c r="HH13" s="495"/>
      <c r="HI13" s="495"/>
      <c r="HJ13" s="495"/>
      <c r="HK13" s="495"/>
      <c r="HL13" s="495"/>
      <c r="HM13" s="495"/>
      <c r="HN13" s="495"/>
      <c r="HO13" s="495"/>
      <c r="HP13" s="495"/>
      <c r="HQ13" s="495"/>
      <c r="HR13" s="495"/>
      <c r="HS13" s="495"/>
      <c r="HT13" s="495"/>
      <c r="HU13" s="495"/>
      <c r="HV13" s="495"/>
      <c r="HW13" s="495"/>
      <c r="HX13" s="495"/>
      <c r="HY13" s="495"/>
      <c r="HZ13" s="495"/>
      <c r="IA13" s="495"/>
      <c r="IB13" s="495"/>
      <c r="IC13" s="495"/>
      <c r="ID13" s="495"/>
      <c r="IE13" s="495"/>
      <c r="IF13" s="495"/>
      <c r="IG13" s="495"/>
      <c r="IH13" s="495"/>
      <c r="II13" s="495"/>
      <c r="IJ13" s="495"/>
      <c r="IK13" s="495"/>
      <c r="IL13" s="495"/>
      <c r="IM13" s="495"/>
      <c r="IN13" s="495"/>
    </row>
    <row r="14" s="212" customFormat="1" ht="39" customHeight="1" spans="1:248">
      <c r="A14" s="477" t="s">
        <v>402</v>
      </c>
      <c r="B14" s="312" t="s">
        <v>390</v>
      </c>
      <c r="C14" s="312" t="s">
        <v>391</v>
      </c>
      <c r="D14" s="477" t="s">
        <v>403</v>
      </c>
      <c r="E14" s="477" t="s">
        <v>399</v>
      </c>
      <c r="F14" s="472"/>
      <c r="G14" s="479">
        <v>2</v>
      </c>
      <c r="H14" s="472"/>
      <c r="I14" s="479">
        <v>40000</v>
      </c>
      <c r="J14" s="479">
        <v>40000</v>
      </c>
      <c r="K14" s="479">
        <v>40000</v>
      </c>
      <c r="L14" s="472"/>
      <c r="M14" s="472"/>
      <c r="N14" s="472"/>
      <c r="O14" s="472"/>
      <c r="P14" s="472"/>
      <c r="Q14" s="472"/>
      <c r="R14" s="472"/>
      <c r="S14" s="472"/>
      <c r="T14" s="472"/>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c r="CL14" s="495"/>
      <c r="CM14" s="495"/>
      <c r="CN14" s="495"/>
      <c r="CO14" s="495"/>
      <c r="CP14" s="495"/>
      <c r="CQ14" s="495"/>
      <c r="CR14" s="495"/>
      <c r="CS14" s="495"/>
      <c r="CT14" s="495"/>
      <c r="CU14" s="495"/>
      <c r="CV14" s="495"/>
      <c r="CW14" s="495"/>
      <c r="CX14" s="495"/>
      <c r="CY14" s="495"/>
      <c r="CZ14" s="495"/>
      <c r="DA14" s="495"/>
      <c r="DB14" s="495"/>
      <c r="DC14" s="495"/>
      <c r="DD14" s="495"/>
      <c r="DE14" s="495"/>
      <c r="DF14" s="495"/>
      <c r="DG14" s="495"/>
      <c r="DH14" s="495"/>
      <c r="DI14" s="495"/>
      <c r="DJ14" s="495"/>
      <c r="DK14" s="495"/>
      <c r="DL14" s="495"/>
      <c r="DM14" s="495"/>
      <c r="DN14" s="495"/>
      <c r="DO14" s="495"/>
      <c r="DP14" s="495"/>
      <c r="DQ14" s="495"/>
      <c r="DR14" s="495"/>
      <c r="DS14" s="495"/>
      <c r="DT14" s="495"/>
      <c r="DU14" s="495"/>
      <c r="DV14" s="495"/>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495"/>
      <c r="GD14" s="495"/>
      <c r="GE14" s="495"/>
      <c r="GF14" s="495"/>
      <c r="GG14" s="495"/>
      <c r="GH14" s="495"/>
      <c r="GI14" s="495"/>
      <c r="GJ14" s="495"/>
      <c r="GK14" s="495"/>
      <c r="GL14" s="495"/>
      <c r="GM14" s="495"/>
      <c r="GN14" s="495"/>
      <c r="GO14" s="495"/>
      <c r="GP14" s="495"/>
      <c r="GQ14" s="495"/>
      <c r="GR14" s="495"/>
      <c r="GS14" s="495"/>
      <c r="GT14" s="495"/>
      <c r="GU14" s="495"/>
      <c r="GV14" s="495"/>
      <c r="GW14" s="495"/>
      <c r="GX14" s="495"/>
      <c r="GY14" s="495"/>
      <c r="GZ14" s="495"/>
      <c r="HA14" s="495"/>
      <c r="HB14" s="495"/>
      <c r="HC14" s="495"/>
      <c r="HD14" s="495"/>
      <c r="HE14" s="495"/>
      <c r="HF14" s="495"/>
      <c r="HG14" s="495"/>
      <c r="HH14" s="495"/>
      <c r="HI14" s="495"/>
      <c r="HJ14" s="495"/>
      <c r="HK14" s="495"/>
      <c r="HL14" s="495"/>
      <c r="HM14" s="495"/>
      <c r="HN14" s="495"/>
      <c r="HO14" s="495"/>
      <c r="HP14" s="495"/>
      <c r="HQ14" s="495"/>
      <c r="HR14" s="495"/>
      <c r="HS14" s="495"/>
      <c r="HT14" s="495"/>
      <c r="HU14" s="495"/>
      <c r="HV14" s="495"/>
      <c r="HW14" s="495"/>
      <c r="HX14" s="495"/>
      <c r="HY14" s="495"/>
      <c r="HZ14" s="495"/>
      <c r="IA14" s="495"/>
      <c r="IB14" s="495"/>
      <c r="IC14" s="495"/>
      <c r="ID14" s="495"/>
      <c r="IE14" s="495"/>
      <c r="IF14" s="495"/>
      <c r="IG14" s="495"/>
      <c r="IH14" s="495"/>
      <c r="II14" s="495"/>
      <c r="IJ14" s="495"/>
      <c r="IK14" s="495"/>
      <c r="IL14" s="495"/>
      <c r="IM14" s="495"/>
      <c r="IN14" s="495"/>
    </row>
    <row r="15" s="212" customFormat="1" ht="39" customHeight="1" spans="1:248">
      <c r="A15" s="477" t="s">
        <v>404</v>
      </c>
      <c r="B15" s="312" t="s">
        <v>390</v>
      </c>
      <c r="C15" s="312" t="s">
        <v>391</v>
      </c>
      <c r="D15" s="477" t="s">
        <v>405</v>
      </c>
      <c r="E15" s="477" t="s">
        <v>393</v>
      </c>
      <c r="F15" s="472"/>
      <c r="G15" s="479">
        <v>100</v>
      </c>
      <c r="H15" s="472"/>
      <c r="I15" s="479">
        <v>8000</v>
      </c>
      <c r="J15" s="479">
        <v>8000</v>
      </c>
      <c r="K15" s="479">
        <v>8000</v>
      </c>
      <c r="L15" s="472"/>
      <c r="M15" s="472"/>
      <c r="N15" s="472"/>
      <c r="O15" s="472"/>
      <c r="P15" s="472"/>
      <c r="Q15" s="472"/>
      <c r="R15" s="472"/>
      <c r="S15" s="472"/>
      <c r="T15" s="472"/>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5"/>
      <c r="CT15" s="495"/>
      <c r="CU15" s="495"/>
      <c r="CV15" s="495"/>
      <c r="CW15" s="495"/>
      <c r="CX15" s="495"/>
      <c r="CY15" s="495"/>
      <c r="CZ15" s="495"/>
      <c r="DA15" s="495"/>
      <c r="DB15" s="495"/>
      <c r="DC15" s="495"/>
      <c r="DD15" s="495"/>
      <c r="DE15" s="495"/>
      <c r="DF15" s="495"/>
      <c r="DG15" s="495"/>
      <c r="DH15" s="495"/>
      <c r="DI15" s="495"/>
      <c r="DJ15" s="495"/>
      <c r="DK15" s="495"/>
      <c r="DL15" s="495"/>
      <c r="DM15" s="495"/>
      <c r="DN15" s="495"/>
      <c r="DO15" s="495"/>
      <c r="DP15" s="495"/>
      <c r="DQ15" s="495"/>
      <c r="DR15" s="495"/>
      <c r="DS15" s="495"/>
      <c r="DT15" s="495"/>
      <c r="DU15" s="495"/>
      <c r="DV15" s="495"/>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495"/>
      <c r="GD15" s="495"/>
      <c r="GE15" s="495"/>
      <c r="GF15" s="495"/>
      <c r="GG15" s="495"/>
      <c r="GH15" s="495"/>
      <c r="GI15" s="495"/>
      <c r="GJ15" s="495"/>
      <c r="GK15" s="495"/>
      <c r="GL15" s="495"/>
      <c r="GM15" s="495"/>
      <c r="GN15" s="495"/>
      <c r="GO15" s="495"/>
      <c r="GP15" s="495"/>
      <c r="GQ15" s="495"/>
      <c r="GR15" s="495"/>
      <c r="GS15" s="495"/>
      <c r="GT15" s="495"/>
      <c r="GU15" s="495"/>
      <c r="GV15" s="495"/>
      <c r="GW15" s="495"/>
      <c r="GX15" s="495"/>
      <c r="GY15" s="495"/>
      <c r="GZ15" s="495"/>
      <c r="HA15" s="495"/>
      <c r="HB15" s="495"/>
      <c r="HC15" s="495"/>
      <c r="HD15" s="495"/>
      <c r="HE15" s="495"/>
      <c r="HF15" s="495"/>
      <c r="HG15" s="495"/>
      <c r="HH15" s="495"/>
      <c r="HI15" s="495"/>
      <c r="HJ15" s="495"/>
      <c r="HK15" s="495"/>
      <c r="HL15" s="495"/>
      <c r="HM15" s="495"/>
      <c r="HN15" s="495"/>
      <c r="HO15" s="495"/>
      <c r="HP15" s="495"/>
      <c r="HQ15" s="495"/>
      <c r="HR15" s="495"/>
      <c r="HS15" s="495"/>
      <c r="HT15" s="495"/>
      <c r="HU15" s="495"/>
      <c r="HV15" s="495"/>
      <c r="HW15" s="495"/>
      <c r="HX15" s="495"/>
      <c r="HY15" s="495"/>
      <c r="HZ15" s="495"/>
      <c r="IA15" s="495"/>
      <c r="IB15" s="495"/>
      <c r="IC15" s="495"/>
      <c r="ID15" s="495"/>
      <c r="IE15" s="495"/>
      <c r="IF15" s="495"/>
      <c r="IG15" s="495"/>
      <c r="IH15" s="495"/>
      <c r="II15" s="495"/>
      <c r="IJ15" s="495"/>
      <c r="IK15" s="495"/>
      <c r="IL15" s="495"/>
      <c r="IM15" s="495"/>
      <c r="IN15" s="495"/>
    </row>
    <row r="16" s="212" customFormat="1" ht="39" customHeight="1" spans="1:248">
      <c r="A16" s="477" t="s">
        <v>406</v>
      </c>
      <c r="B16" s="312" t="s">
        <v>390</v>
      </c>
      <c r="C16" s="312" t="s">
        <v>391</v>
      </c>
      <c r="D16" s="477" t="s">
        <v>407</v>
      </c>
      <c r="E16" s="477" t="s">
        <v>396</v>
      </c>
      <c r="F16" s="472"/>
      <c r="G16" s="479">
        <v>1</v>
      </c>
      <c r="H16" s="472"/>
      <c r="I16" s="479">
        <v>49500</v>
      </c>
      <c r="J16" s="479">
        <v>49500</v>
      </c>
      <c r="K16" s="479">
        <v>49500</v>
      </c>
      <c r="L16" s="472"/>
      <c r="M16" s="472"/>
      <c r="N16" s="472"/>
      <c r="O16" s="472"/>
      <c r="P16" s="472"/>
      <c r="Q16" s="472"/>
      <c r="R16" s="472"/>
      <c r="S16" s="472"/>
      <c r="T16" s="472"/>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5"/>
      <c r="CT16" s="495"/>
      <c r="CU16" s="495"/>
      <c r="CV16" s="495"/>
      <c r="CW16" s="495"/>
      <c r="CX16" s="495"/>
      <c r="CY16" s="495"/>
      <c r="CZ16" s="495"/>
      <c r="DA16" s="495"/>
      <c r="DB16" s="495"/>
      <c r="DC16" s="495"/>
      <c r="DD16" s="495"/>
      <c r="DE16" s="495"/>
      <c r="DF16" s="495"/>
      <c r="DG16" s="495"/>
      <c r="DH16" s="495"/>
      <c r="DI16" s="495"/>
      <c r="DJ16" s="495"/>
      <c r="DK16" s="495"/>
      <c r="DL16" s="495"/>
      <c r="DM16" s="495"/>
      <c r="DN16" s="495"/>
      <c r="DO16" s="495"/>
      <c r="DP16" s="495"/>
      <c r="DQ16" s="495"/>
      <c r="DR16" s="495"/>
      <c r="DS16" s="495"/>
      <c r="DT16" s="495"/>
      <c r="DU16" s="495"/>
      <c r="DV16" s="495"/>
      <c r="DW16" s="495"/>
      <c r="DX16" s="495"/>
      <c r="DY16" s="495"/>
      <c r="DZ16" s="495"/>
      <c r="EA16" s="495"/>
      <c r="EB16" s="495"/>
      <c r="EC16" s="495"/>
      <c r="ED16" s="495"/>
      <c r="EE16" s="495"/>
      <c r="EF16" s="495"/>
      <c r="EG16" s="495"/>
      <c r="EH16" s="495"/>
      <c r="EI16" s="495"/>
      <c r="EJ16" s="495"/>
      <c r="EK16" s="495"/>
      <c r="EL16" s="495"/>
      <c r="EM16" s="495"/>
      <c r="EN16" s="495"/>
      <c r="EO16" s="495"/>
      <c r="EP16" s="495"/>
      <c r="EQ16" s="495"/>
      <c r="ER16" s="495"/>
      <c r="ES16" s="495"/>
      <c r="ET16" s="495"/>
      <c r="EU16" s="495"/>
      <c r="EV16" s="495"/>
      <c r="EW16" s="495"/>
      <c r="EX16" s="495"/>
      <c r="EY16" s="495"/>
      <c r="EZ16" s="495"/>
      <c r="FA16" s="495"/>
      <c r="FB16" s="495"/>
      <c r="FC16" s="495"/>
      <c r="FD16" s="495"/>
      <c r="FE16" s="495"/>
      <c r="FF16" s="495"/>
      <c r="FG16" s="495"/>
      <c r="FH16" s="495"/>
      <c r="FI16" s="495"/>
      <c r="FJ16" s="495"/>
      <c r="FK16" s="495"/>
      <c r="FL16" s="495"/>
      <c r="FM16" s="495"/>
      <c r="FN16" s="495"/>
      <c r="FO16" s="495"/>
      <c r="FP16" s="495"/>
      <c r="FQ16" s="495"/>
      <c r="FR16" s="495"/>
      <c r="FS16" s="495"/>
      <c r="FT16" s="495"/>
      <c r="FU16" s="495"/>
      <c r="FV16" s="495"/>
      <c r="FW16" s="495"/>
      <c r="FX16" s="495"/>
      <c r="FY16" s="495"/>
      <c r="FZ16" s="495"/>
      <c r="GA16" s="495"/>
      <c r="GB16" s="495"/>
      <c r="GC16" s="495"/>
      <c r="GD16" s="495"/>
      <c r="GE16" s="495"/>
      <c r="GF16" s="495"/>
      <c r="GG16" s="495"/>
      <c r="GH16" s="495"/>
      <c r="GI16" s="495"/>
      <c r="GJ16" s="495"/>
      <c r="GK16" s="495"/>
      <c r="GL16" s="495"/>
      <c r="GM16" s="495"/>
      <c r="GN16" s="495"/>
      <c r="GO16" s="495"/>
      <c r="GP16" s="495"/>
      <c r="GQ16" s="495"/>
      <c r="GR16" s="495"/>
      <c r="GS16" s="495"/>
      <c r="GT16" s="495"/>
      <c r="GU16" s="495"/>
      <c r="GV16" s="495"/>
      <c r="GW16" s="495"/>
      <c r="GX16" s="495"/>
      <c r="GY16" s="495"/>
      <c r="GZ16" s="495"/>
      <c r="HA16" s="495"/>
      <c r="HB16" s="495"/>
      <c r="HC16" s="495"/>
      <c r="HD16" s="495"/>
      <c r="HE16" s="495"/>
      <c r="HF16" s="495"/>
      <c r="HG16" s="495"/>
      <c r="HH16" s="495"/>
      <c r="HI16" s="495"/>
      <c r="HJ16" s="495"/>
      <c r="HK16" s="495"/>
      <c r="HL16" s="495"/>
      <c r="HM16" s="495"/>
      <c r="HN16" s="495"/>
      <c r="HO16" s="495"/>
      <c r="HP16" s="495"/>
      <c r="HQ16" s="495"/>
      <c r="HR16" s="495"/>
      <c r="HS16" s="495"/>
      <c r="HT16" s="495"/>
      <c r="HU16" s="495"/>
      <c r="HV16" s="495"/>
      <c r="HW16" s="495"/>
      <c r="HX16" s="495"/>
      <c r="HY16" s="495"/>
      <c r="HZ16" s="495"/>
      <c r="IA16" s="495"/>
      <c r="IB16" s="495"/>
      <c r="IC16" s="495"/>
      <c r="ID16" s="495"/>
      <c r="IE16" s="495"/>
      <c r="IF16" s="495"/>
      <c r="IG16" s="495"/>
      <c r="IH16" s="495"/>
      <c r="II16" s="495"/>
      <c r="IJ16" s="495"/>
      <c r="IK16" s="495"/>
      <c r="IL16" s="495"/>
      <c r="IM16" s="495"/>
      <c r="IN16" s="495"/>
    </row>
    <row r="17" s="212" customFormat="1" ht="39" customHeight="1" spans="1:248">
      <c r="A17" s="477" t="s">
        <v>408</v>
      </c>
      <c r="B17" s="312" t="s">
        <v>390</v>
      </c>
      <c r="C17" s="312" t="s">
        <v>391</v>
      </c>
      <c r="D17" s="477" t="s">
        <v>409</v>
      </c>
      <c r="E17" s="477" t="s">
        <v>396</v>
      </c>
      <c r="F17" s="472"/>
      <c r="G17" s="479">
        <v>60</v>
      </c>
      <c r="H17" s="472"/>
      <c r="I17" s="479">
        <v>183000</v>
      </c>
      <c r="J17" s="479">
        <v>183000</v>
      </c>
      <c r="K17" s="479">
        <v>183000</v>
      </c>
      <c r="L17" s="472"/>
      <c r="M17" s="472"/>
      <c r="N17" s="472"/>
      <c r="O17" s="472"/>
      <c r="P17" s="472"/>
      <c r="Q17" s="472"/>
      <c r="R17" s="472"/>
      <c r="S17" s="472"/>
      <c r="T17" s="472"/>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5"/>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5"/>
      <c r="GK17" s="495"/>
      <c r="GL17" s="495"/>
      <c r="GM17" s="495"/>
      <c r="GN17" s="495"/>
      <c r="GO17" s="495"/>
      <c r="GP17" s="495"/>
      <c r="GQ17" s="495"/>
      <c r="GR17" s="495"/>
      <c r="GS17" s="495"/>
      <c r="GT17" s="495"/>
      <c r="GU17" s="495"/>
      <c r="GV17" s="495"/>
      <c r="GW17" s="495"/>
      <c r="GX17" s="495"/>
      <c r="GY17" s="495"/>
      <c r="GZ17" s="495"/>
      <c r="HA17" s="495"/>
      <c r="HB17" s="495"/>
      <c r="HC17" s="495"/>
      <c r="HD17" s="495"/>
      <c r="HE17" s="495"/>
      <c r="HF17" s="495"/>
      <c r="HG17" s="495"/>
      <c r="HH17" s="495"/>
      <c r="HI17" s="495"/>
      <c r="HJ17" s="495"/>
      <c r="HK17" s="495"/>
      <c r="HL17" s="495"/>
      <c r="HM17" s="495"/>
      <c r="HN17" s="495"/>
      <c r="HO17" s="495"/>
      <c r="HP17" s="495"/>
      <c r="HQ17" s="495"/>
      <c r="HR17" s="495"/>
      <c r="HS17" s="495"/>
      <c r="HT17" s="495"/>
      <c r="HU17" s="495"/>
      <c r="HV17" s="495"/>
      <c r="HW17" s="495"/>
      <c r="HX17" s="495"/>
      <c r="HY17" s="495"/>
      <c r="HZ17" s="495"/>
      <c r="IA17" s="495"/>
      <c r="IB17" s="495"/>
      <c r="IC17" s="495"/>
      <c r="ID17" s="495"/>
      <c r="IE17" s="495"/>
      <c r="IF17" s="495"/>
      <c r="IG17" s="495"/>
      <c r="IH17" s="495"/>
      <c r="II17" s="495"/>
      <c r="IJ17" s="495"/>
      <c r="IK17" s="495"/>
      <c r="IL17" s="495"/>
      <c r="IM17" s="495"/>
      <c r="IN17" s="495"/>
    </row>
    <row r="18" s="212" customFormat="1" ht="39" customHeight="1" spans="1:248">
      <c r="A18" s="477" t="s">
        <v>410</v>
      </c>
      <c r="B18" s="312" t="s">
        <v>390</v>
      </c>
      <c r="C18" s="312" t="s">
        <v>391</v>
      </c>
      <c r="D18" s="477" t="s">
        <v>411</v>
      </c>
      <c r="E18" s="477"/>
      <c r="F18" s="472"/>
      <c r="G18" s="479">
        <v>2</v>
      </c>
      <c r="H18" s="472"/>
      <c r="I18" s="479">
        <v>220000</v>
      </c>
      <c r="J18" s="479">
        <v>220000</v>
      </c>
      <c r="K18" s="479">
        <v>220000</v>
      </c>
      <c r="L18" s="472"/>
      <c r="M18" s="472"/>
      <c r="N18" s="472"/>
      <c r="O18" s="472"/>
      <c r="P18" s="472"/>
      <c r="Q18" s="472"/>
      <c r="R18" s="472"/>
      <c r="S18" s="472"/>
      <c r="T18" s="472"/>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495"/>
      <c r="DV18" s="495"/>
      <c r="DW18" s="495"/>
      <c r="DX18" s="495"/>
      <c r="DY18" s="495"/>
      <c r="DZ18" s="495"/>
      <c r="EA18" s="495"/>
      <c r="EB18" s="495"/>
      <c r="EC18" s="495"/>
      <c r="ED18" s="495"/>
      <c r="EE18" s="495"/>
      <c r="EF18" s="495"/>
      <c r="EG18" s="495"/>
      <c r="EH18" s="495"/>
      <c r="EI18" s="495"/>
      <c r="EJ18" s="495"/>
      <c r="EK18" s="495"/>
      <c r="EL18" s="495"/>
      <c r="EM18" s="495"/>
      <c r="EN18" s="495"/>
      <c r="EO18" s="495"/>
      <c r="EP18" s="495"/>
      <c r="EQ18" s="495"/>
      <c r="ER18" s="495"/>
      <c r="ES18" s="495"/>
      <c r="ET18" s="495"/>
      <c r="EU18" s="495"/>
      <c r="EV18" s="495"/>
      <c r="EW18" s="495"/>
      <c r="EX18" s="495"/>
      <c r="EY18" s="495"/>
      <c r="EZ18" s="495"/>
      <c r="FA18" s="495"/>
      <c r="FB18" s="495"/>
      <c r="FC18" s="495"/>
      <c r="FD18" s="495"/>
      <c r="FE18" s="495"/>
      <c r="FF18" s="495"/>
      <c r="FG18" s="495"/>
      <c r="FH18" s="495"/>
      <c r="FI18" s="495"/>
      <c r="FJ18" s="495"/>
      <c r="FK18" s="495"/>
      <c r="FL18" s="495"/>
      <c r="FM18" s="495"/>
      <c r="FN18" s="495"/>
      <c r="FO18" s="495"/>
      <c r="FP18" s="495"/>
      <c r="FQ18" s="495"/>
      <c r="FR18" s="495"/>
      <c r="FS18" s="495"/>
      <c r="FT18" s="495"/>
      <c r="FU18" s="495"/>
      <c r="FV18" s="495"/>
      <c r="FW18" s="495"/>
      <c r="FX18" s="495"/>
      <c r="FY18" s="495"/>
      <c r="FZ18" s="495"/>
      <c r="GA18" s="495"/>
      <c r="GB18" s="495"/>
      <c r="GC18" s="495"/>
      <c r="GD18" s="495"/>
      <c r="GE18" s="495"/>
      <c r="GF18" s="495"/>
      <c r="GG18" s="495"/>
      <c r="GH18" s="495"/>
      <c r="GI18" s="495"/>
      <c r="GJ18" s="495"/>
      <c r="GK18" s="495"/>
      <c r="GL18" s="495"/>
      <c r="GM18" s="495"/>
      <c r="GN18" s="495"/>
      <c r="GO18" s="495"/>
      <c r="GP18" s="495"/>
      <c r="GQ18" s="495"/>
      <c r="GR18" s="495"/>
      <c r="GS18" s="495"/>
      <c r="GT18" s="495"/>
      <c r="GU18" s="495"/>
      <c r="GV18" s="495"/>
      <c r="GW18" s="495"/>
      <c r="GX18" s="495"/>
      <c r="GY18" s="495"/>
      <c r="GZ18" s="495"/>
      <c r="HA18" s="495"/>
      <c r="HB18" s="495"/>
      <c r="HC18" s="495"/>
      <c r="HD18" s="495"/>
      <c r="HE18" s="495"/>
      <c r="HF18" s="495"/>
      <c r="HG18" s="495"/>
      <c r="HH18" s="495"/>
      <c r="HI18" s="495"/>
      <c r="HJ18" s="495"/>
      <c r="HK18" s="495"/>
      <c r="HL18" s="495"/>
      <c r="HM18" s="495"/>
      <c r="HN18" s="495"/>
      <c r="HO18" s="495"/>
      <c r="HP18" s="495"/>
      <c r="HQ18" s="495"/>
      <c r="HR18" s="495"/>
      <c r="HS18" s="495"/>
      <c r="HT18" s="495"/>
      <c r="HU18" s="495"/>
      <c r="HV18" s="495"/>
      <c r="HW18" s="495"/>
      <c r="HX18" s="495"/>
      <c r="HY18" s="495"/>
      <c r="HZ18" s="495"/>
      <c r="IA18" s="495"/>
      <c r="IB18" s="495"/>
      <c r="IC18" s="495"/>
      <c r="ID18" s="495"/>
      <c r="IE18" s="495"/>
      <c r="IF18" s="495"/>
      <c r="IG18" s="495"/>
      <c r="IH18" s="495"/>
      <c r="II18" s="495"/>
      <c r="IJ18" s="495"/>
      <c r="IK18" s="495"/>
      <c r="IL18" s="495"/>
      <c r="IM18" s="495"/>
      <c r="IN18" s="495"/>
    </row>
    <row r="19" s="212" customFormat="1" ht="39" customHeight="1" spans="1:248">
      <c r="A19" s="477" t="s">
        <v>412</v>
      </c>
      <c r="B19" s="312" t="s">
        <v>390</v>
      </c>
      <c r="C19" s="312" t="s">
        <v>391</v>
      </c>
      <c r="D19" s="477" t="s">
        <v>413</v>
      </c>
      <c r="E19" s="477" t="s">
        <v>393</v>
      </c>
      <c r="F19" s="472"/>
      <c r="G19" s="479">
        <v>100</v>
      </c>
      <c r="H19" s="472"/>
      <c r="I19" s="479">
        <v>12000</v>
      </c>
      <c r="J19" s="479">
        <v>12000</v>
      </c>
      <c r="K19" s="479">
        <v>12000</v>
      </c>
      <c r="L19" s="472"/>
      <c r="M19" s="472"/>
      <c r="N19" s="472"/>
      <c r="O19" s="472"/>
      <c r="P19" s="472"/>
      <c r="Q19" s="472"/>
      <c r="R19" s="472"/>
      <c r="S19" s="472"/>
      <c r="T19" s="472"/>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5"/>
      <c r="FC19" s="495"/>
      <c r="FD19" s="495"/>
      <c r="FE19" s="495"/>
      <c r="FF19" s="495"/>
      <c r="FG19" s="495"/>
      <c r="FH19" s="495"/>
      <c r="FI19" s="495"/>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5"/>
      <c r="GK19" s="495"/>
      <c r="GL19" s="495"/>
      <c r="GM19" s="495"/>
      <c r="GN19" s="495"/>
      <c r="GO19" s="495"/>
      <c r="GP19" s="495"/>
      <c r="GQ19" s="495"/>
      <c r="GR19" s="495"/>
      <c r="GS19" s="495"/>
      <c r="GT19" s="495"/>
      <c r="GU19" s="495"/>
      <c r="GV19" s="495"/>
      <c r="GW19" s="495"/>
      <c r="GX19" s="495"/>
      <c r="GY19" s="495"/>
      <c r="GZ19" s="495"/>
      <c r="HA19" s="495"/>
      <c r="HB19" s="495"/>
      <c r="HC19" s="495"/>
      <c r="HD19" s="495"/>
      <c r="HE19" s="495"/>
      <c r="HF19" s="495"/>
      <c r="HG19" s="495"/>
      <c r="HH19" s="495"/>
      <c r="HI19" s="495"/>
      <c r="HJ19" s="495"/>
      <c r="HK19" s="495"/>
      <c r="HL19" s="495"/>
      <c r="HM19" s="495"/>
      <c r="HN19" s="495"/>
      <c r="HO19" s="495"/>
      <c r="HP19" s="495"/>
      <c r="HQ19" s="495"/>
      <c r="HR19" s="495"/>
      <c r="HS19" s="495"/>
      <c r="HT19" s="495"/>
      <c r="HU19" s="495"/>
      <c r="HV19" s="495"/>
      <c r="HW19" s="495"/>
      <c r="HX19" s="495"/>
      <c r="HY19" s="495"/>
      <c r="HZ19" s="495"/>
      <c r="IA19" s="495"/>
      <c r="IB19" s="495"/>
      <c r="IC19" s="495"/>
      <c r="ID19" s="495"/>
      <c r="IE19" s="495"/>
      <c r="IF19" s="495"/>
      <c r="IG19" s="495"/>
      <c r="IH19" s="495"/>
      <c r="II19" s="495"/>
      <c r="IJ19" s="495"/>
      <c r="IK19" s="495"/>
      <c r="IL19" s="495"/>
      <c r="IM19" s="495"/>
      <c r="IN19" s="495"/>
    </row>
    <row r="20" s="212" customFormat="1" ht="39" customHeight="1" spans="1:248">
      <c r="A20" s="477" t="s">
        <v>414</v>
      </c>
      <c r="B20" s="312" t="s">
        <v>390</v>
      </c>
      <c r="C20" s="312" t="s">
        <v>391</v>
      </c>
      <c r="D20" s="477" t="s">
        <v>415</v>
      </c>
      <c r="E20" s="477" t="s">
        <v>396</v>
      </c>
      <c r="F20" s="472"/>
      <c r="G20" s="479">
        <v>2</v>
      </c>
      <c r="H20" s="472"/>
      <c r="I20" s="479">
        <v>4000</v>
      </c>
      <c r="J20" s="479">
        <v>4000</v>
      </c>
      <c r="K20" s="479">
        <v>4000</v>
      </c>
      <c r="L20" s="472"/>
      <c r="M20" s="472"/>
      <c r="N20" s="472"/>
      <c r="O20" s="472"/>
      <c r="P20" s="472"/>
      <c r="Q20" s="472"/>
      <c r="R20" s="472"/>
      <c r="S20" s="472"/>
      <c r="T20" s="472"/>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5"/>
      <c r="EU20" s="495"/>
      <c r="EV20" s="495"/>
      <c r="EW20" s="495"/>
      <c r="EX20" s="495"/>
      <c r="EY20" s="495"/>
      <c r="EZ20" s="495"/>
      <c r="FA20" s="495"/>
      <c r="FB20" s="495"/>
      <c r="FC20" s="495"/>
      <c r="FD20" s="495"/>
      <c r="FE20" s="495"/>
      <c r="FF20" s="495"/>
      <c r="FG20" s="495"/>
      <c r="FH20" s="495"/>
      <c r="FI20" s="495"/>
      <c r="FJ20" s="495"/>
      <c r="FK20" s="495"/>
      <c r="FL20" s="495"/>
      <c r="FM20" s="495"/>
      <c r="FN20" s="495"/>
      <c r="FO20" s="495"/>
      <c r="FP20" s="495"/>
      <c r="FQ20" s="495"/>
      <c r="FR20" s="495"/>
      <c r="FS20" s="495"/>
      <c r="FT20" s="495"/>
      <c r="FU20" s="495"/>
      <c r="FV20" s="495"/>
      <c r="FW20" s="495"/>
      <c r="FX20" s="495"/>
      <c r="FY20" s="495"/>
      <c r="FZ20" s="495"/>
      <c r="GA20" s="495"/>
      <c r="GB20" s="495"/>
      <c r="GC20" s="495"/>
      <c r="GD20" s="495"/>
      <c r="GE20" s="495"/>
      <c r="GF20" s="495"/>
      <c r="GG20" s="495"/>
      <c r="GH20" s="495"/>
      <c r="GI20" s="495"/>
      <c r="GJ20" s="495"/>
      <c r="GK20" s="495"/>
      <c r="GL20" s="495"/>
      <c r="GM20" s="495"/>
      <c r="GN20" s="495"/>
      <c r="GO20" s="495"/>
      <c r="GP20" s="495"/>
      <c r="GQ20" s="495"/>
      <c r="GR20" s="495"/>
      <c r="GS20" s="495"/>
      <c r="GT20" s="495"/>
      <c r="GU20" s="495"/>
      <c r="GV20" s="495"/>
      <c r="GW20" s="495"/>
      <c r="GX20" s="495"/>
      <c r="GY20" s="495"/>
      <c r="GZ20" s="495"/>
      <c r="HA20" s="495"/>
      <c r="HB20" s="495"/>
      <c r="HC20" s="495"/>
      <c r="HD20" s="495"/>
      <c r="HE20" s="495"/>
      <c r="HF20" s="495"/>
      <c r="HG20" s="495"/>
      <c r="HH20" s="495"/>
      <c r="HI20" s="495"/>
      <c r="HJ20" s="495"/>
      <c r="HK20" s="495"/>
      <c r="HL20" s="495"/>
      <c r="HM20" s="495"/>
      <c r="HN20" s="495"/>
      <c r="HO20" s="495"/>
      <c r="HP20" s="495"/>
      <c r="HQ20" s="495"/>
      <c r="HR20" s="495"/>
      <c r="HS20" s="495"/>
      <c r="HT20" s="495"/>
      <c r="HU20" s="495"/>
      <c r="HV20" s="495"/>
      <c r="HW20" s="495"/>
      <c r="HX20" s="495"/>
      <c r="HY20" s="495"/>
      <c r="HZ20" s="495"/>
      <c r="IA20" s="495"/>
      <c r="IB20" s="495"/>
      <c r="IC20" s="495"/>
      <c r="ID20" s="495"/>
      <c r="IE20" s="495"/>
      <c r="IF20" s="495"/>
      <c r="IG20" s="495"/>
      <c r="IH20" s="495"/>
      <c r="II20" s="495"/>
      <c r="IJ20" s="495"/>
      <c r="IK20" s="495"/>
      <c r="IL20" s="495"/>
      <c r="IM20" s="495"/>
      <c r="IN20" s="495"/>
    </row>
    <row r="21" s="212" customFormat="1" ht="39" customHeight="1" spans="1:248">
      <c r="A21" s="477" t="s">
        <v>416</v>
      </c>
      <c r="B21" s="312" t="s">
        <v>390</v>
      </c>
      <c r="C21" s="312" t="s">
        <v>391</v>
      </c>
      <c r="D21" s="477" t="s">
        <v>417</v>
      </c>
      <c r="E21" s="477" t="s">
        <v>399</v>
      </c>
      <c r="F21" s="472"/>
      <c r="G21" s="479">
        <v>6</v>
      </c>
      <c r="H21" s="472"/>
      <c r="I21" s="479">
        <v>6000</v>
      </c>
      <c r="J21" s="479">
        <v>6000</v>
      </c>
      <c r="K21" s="479">
        <v>6000</v>
      </c>
      <c r="L21" s="472"/>
      <c r="M21" s="472"/>
      <c r="N21" s="472"/>
      <c r="O21" s="472"/>
      <c r="P21" s="472"/>
      <c r="Q21" s="472"/>
      <c r="R21" s="472"/>
      <c r="S21" s="472"/>
      <c r="T21" s="472"/>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5"/>
      <c r="EU21" s="495"/>
      <c r="EV21" s="495"/>
      <c r="EW21" s="495"/>
      <c r="EX21" s="495"/>
      <c r="EY21" s="495"/>
      <c r="EZ21" s="495"/>
      <c r="FA21" s="495"/>
      <c r="FB21" s="495"/>
      <c r="FC21" s="495"/>
      <c r="FD21" s="495"/>
      <c r="FE21" s="495"/>
      <c r="FF21" s="495"/>
      <c r="FG21" s="495"/>
      <c r="FH21" s="495"/>
      <c r="FI21" s="495"/>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5"/>
      <c r="GK21" s="495"/>
      <c r="GL21" s="495"/>
      <c r="GM21" s="495"/>
      <c r="GN21" s="495"/>
      <c r="GO21" s="495"/>
      <c r="GP21" s="495"/>
      <c r="GQ21" s="495"/>
      <c r="GR21" s="495"/>
      <c r="GS21" s="495"/>
      <c r="GT21" s="495"/>
      <c r="GU21" s="495"/>
      <c r="GV21" s="495"/>
      <c r="GW21" s="495"/>
      <c r="GX21" s="495"/>
      <c r="GY21" s="495"/>
      <c r="GZ21" s="495"/>
      <c r="HA21" s="495"/>
      <c r="HB21" s="495"/>
      <c r="HC21" s="495"/>
      <c r="HD21" s="495"/>
      <c r="HE21" s="495"/>
      <c r="HF21" s="495"/>
      <c r="HG21" s="495"/>
      <c r="HH21" s="495"/>
      <c r="HI21" s="495"/>
      <c r="HJ21" s="495"/>
      <c r="HK21" s="495"/>
      <c r="HL21" s="495"/>
      <c r="HM21" s="495"/>
      <c r="HN21" s="495"/>
      <c r="HO21" s="495"/>
      <c r="HP21" s="495"/>
      <c r="HQ21" s="495"/>
      <c r="HR21" s="495"/>
      <c r="HS21" s="495"/>
      <c r="HT21" s="495"/>
      <c r="HU21" s="495"/>
      <c r="HV21" s="495"/>
      <c r="HW21" s="495"/>
      <c r="HX21" s="495"/>
      <c r="HY21" s="495"/>
      <c r="HZ21" s="495"/>
      <c r="IA21" s="495"/>
      <c r="IB21" s="495"/>
      <c r="IC21" s="495"/>
      <c r="ID21" s="495"/>
      <c r="IE21" s="495"/>
      <c r="IF21" s="495"/>
      <c r="IG21" s="495"/>
      <c r="IH21" s="495"/>
      <c r="II21" s="495"/>
      <c r="IJ21" s="495"/>
      <c r="IK21" s="495"/>
      <c r="IL21" s="495"/>
      <c r="IM21" s="495"/>
      <c r="IN21" s="495"/>
    </row>
    <row r="22" s="212" customFormat="1" ht="39" customHeight="1" spans="1:248">
      <c r="A22" s="477" t="s">
        <v>418</v>
      </c>
      <c r="B22" s="312" t="s">
        <v>390</v>
      </c>
      <c r="C22" s="312" t="s">
        <v>391</v>
      </c>
      <c r="D22" s="477" t="s">
        <v>419</v>
      </c>
      <c r="E22" s="477" t="s">
        <v>399</v>
      </c>
      <c r="F22" s="472"/>
      <c r="G22" s="479">
        <v>8</v>
      </c>
      <c r="H22" s="472"/>
      <c r="I22" s="479">
        <v>160000</v>
      </c>
      <c r="J22" s="479">
        <v>160000</v>
      </c>
      <c r="K22" s="479">
        <v>160000</v>
      </c>
      <c r="L22" s="472"/>
      <c r="M22" s="472"/>
      <c r="N22" s="472"/>
      <c r="O22" s="472"/>
      <c r="P22" s="472"/>
      <c r="Q22" s="472"/>
      <c r="R22" s="472"/>
      <c r="S22" s="472"/>
      <c r="T22" s="472"/>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5"/>
      <c r="FC22" s="495"/>
      <c r="FD22" s="495"/>
      <c r="FE22" s="495"/>
      <c r="FF22" s="495"/>
      <c r="FG22" s="495"/>
      <c r="FH22" s="495"/>
      <c r="FI22" s="495"/>
      <c r="FJ22" s="495"/>
      <c r="FK22" s="495"/>
      <c r="FL22" s="495"/>
      <c r="FM22" s="495"/>
      <c r="FN22" s="495"/>
      <c r="FO22" s="495"/>
      <c r="FP22" s="495"/>
      <c r="FQ22" s="495"/>
      <c r="FR22" s="495"/>
      <c r="FS22" s="495"/>
      <c r="FT22" s="495"/>
      <c r="FU22" s="495"/>
      <c r="FV22" s="495"/>
      <c r="FW22" s="495"/>
      <c r="FX22" s="495"/>
      <c r="FY22" s="495"/>
      <c r="FZ22" s="495"/>
      <c r="GA22" s="495"/>
      <c r="GB22" s="495"/>
      <c r="GC22" s="495"/>
      <c r="GD22" s="495"/>
      <c r="GE22" s="495"/>
      <c r="GF22" s="495"/>
      <c r="GG22" s="495"/>
      <c r="GH22" s="495"/>
      <c r="GI22" s="495"/>
      <c r="GJ22" s="495"/>
      <c r="GK22" s="495"/>
      <c r="GL22" s="495"/>
      <c r="GM22" s="495"/>
      <c r="GN22" s="495"/>
      <c r="GO22" s="495"/>
      <c r="GP22" s="495"/>
      <c r="GQ22" s="495"/>
      <c r="GR22" s="495"/>
      <c r="GS22" s="495"/>
      <c r="GT22" s="495"/>
      <c r="GU22" s="495"/>
      <c r="GV22" s="495"/>
      <c r="GW22" s="495"/>
      <c r="GX22" s="495"/>
      <c r="GY22" s="495"/>
      <c r="GZ22" s="495"/>
      <c r="HA22" s="495"/>
      <c r="HB22" s="495"/>
      <c r="HC22" s="495"/>
      <c r="HD22" s="495"/>
      <c r="HE22" s="495"/>
      <c r="HF22" s="495"/>
      <c r="HG22" s="495"/>
      <c r="HH22" s="495"/>
      <c r="HI22" s="495"/>
      <c r="HJ22" s="495"/>
      <c r="HK22" s="495"/>
      <c r="HL22" s="495"/>
      <c r="HM22" s="495"/>
      <c r="HN22" s="495"/>
      <c r="HO22" s="495"/>
      <c r="HP22" s="495"/>
      <c r="HQ22" s="495"/>
      <c r="HR22" s="495"/>
      <c r="HS22" s="495"/>
      <c r="HT22" s="495"/>
      <c r="HU22" s="495"/>
      <c r="HV22" s="495"/>
      <c r="HW22" s="495"/>
      <c r="HX22" s="495"/>
      <c r="HY22" s="495"/>
      <c r="HZ22" s="495"/>
      <c r="IA22" s="495"/>
      <c r="IB22" s="495"/>
      <c r="IC22" s="495"/>
      <c r="ID22" s="495"/>
      <c r="IE22" s="495"/>
      <c r="IF22" s="495"/>
      <c r="IG22" s="495"/>
      <c r="IH22" s="495"/>
      <c r="II22" s="495"/>
      <c r="IJ22" s="495"/>
      <c r="IK22" s="495"/>
      <c r="IL22" s="495"/>
      <c r="IM22" s="495"/>
      <c r="IN22" s="495"/>
    </row>
    <row r="23" s="212" customFormat="1" ht="39" customHeight="1" spans="1:248">
      <c r="A23" s="477" t="s">
        <v>420</v>
      </c>
      <c r="B23" s="312" t="s">
        <v>390</v>
      </c>
      <c r="C23" s="312" t="s">
        <v>391</v>
      </c>
      <c r="D23" s="477" t="s">
        <v>421</v>
      </c>
      <c r="E23" s="477" t="s">
        <v>399</v>
      </c>
      <c r="F23" s="472"/>
      <c r="G23" s="479">
        <v>3</v>
      </c>
      <c r="H23" s="472"/>
      <c r="I23" s="479">
        <v>3000</v>
      </c>
      <c r="J23" s="479">
        <v>3000</v>
      </c>
      <c r="K23" s="479">
        <v>3000</v>
      </c>
      <c r="L23" s="472"/>
      <c r="M23" s="472"/>
      <c r="N23" s="472"/>
      <c r="O23" s="472"/>
      <c r="P23" s="472"/>
      <c r="Q23" s="472"/>
      <c r="R23" s="472"/>
      <c r="S23" s="472"/>
      <c r="T23" s="472"/>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5"/>
      <c r="EU23" s="495"/>
      <c r="EV23" s="495"/>
      <c r="EW23" s="495"/>
      <c r="EX23" s="495"/>
      <c r="EY23" s="495"/>
      <c r="EZ23" s="495"/>
      <c r="FA23" s="495"/>
      <c r="FB23" s="495"/>
      <c r="FC23" s="495"/>
      <c r="FD23" s="495"/>
      <c r="FE23" s="495"/>
      <c r="FF23" s="495"/>
      <c r="FG23" s="495"/>
      <c r="FH23" s="495"/>
      <c r="FI23" s="495"/>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5"/>
      <c r="GK23" s="495"/>
      <c r="GL23" s="495"/>
      <c r="GM23" s="495"/>
      <c r="GN23" s="495"/>
      <c r="GO23" s="495"/>
      <c r="GP23" s="495"/>
      <c r="GQ23" s="495"/>
      <c r="GR23" s="495"/>
      <c r="GS23" s="495"/>
      <c r="GT23" s="495"/>
      <c r="GU23" s="495"/>
      <c r="GV23" s="495"/>
      <c r="GW23" s="495"/>
      <c r="GX23" s="495"/>
      <c r="GY23" s="495"/>
      <c r="GZ23" s="495"/>
      <c r="HA23" s="495"/>
      <c r="HB23" s="495"/>
      <c r="HC23" s="495"/>
      <c r="HD23" s="495"/>
      <c r="HE23" s="495"/>
      <c r="HF23" s="495"/>
      <c r="HG23" s="495"/>
      <c r="HH23" s="495"/>
      <c r="HI23" s="495"/>
      <c r="HJ23" s="495"/>
      <c r="HK23" s="495"/>
      <c r="HL23" s="495"/>
      <c r="HM23" s="495"/>
      <c r="HN23" s="495"/>
      <c r="HO23" s="495"/>
      <c r="HP23" s="495"/>
      <c r="HQ23" s="495"/>
      <c r="HR23" s="495"/>
      <c r="HS23" s="495"/>
      <c r="HT23" s="495"/>
      <c r="HU23" s="495"/>
      <c r="HV23" s="495"/>
      <c r="HW23" s="495"/>
      <c r="HX23" s="495"/>
      <c r="HY23" s="495"/>
      <c r="HZ23" s="495"/>
      <c r="IA23" s="495"/>
      <c r="IB23" s="495"/>
      <c r="IC23" s="495"/>
      <c r="ID23" s="495"/>
      <c r="IE23" s="495"/>
      <c r="IF23" s="495"/>
      <c r="IG23" s="495"/>
      <c r="IH23" s="495"/>
      <c r="II23" s="495"/>
      <c r="IJ23" s="495"/>
      <c r="IK23" s="495"/>
      <c r="IL23" s="495"/>
      <c r="IM23" s="495"/>
      <c r="IN23" s="495"/>
    </row>
    <row r="24" s="212" customFormat="1" ht="39" customHeight="1" spans="1:248">
      <c r="A24" s="477" t="s">
        <v>422</v>
      </c>
      <c r="B24" s="312" t="s">
        <v>390</v>
      </c>
      <c r="C24" s="312" t="s">
        <v>391</v>
      </c>
      <c r="D24" s="477" t="s">
        <v>423</v>
      </c>
      <c r="E24" s="477" t="s">
        <v>393</v>
      </c>
      <c r="F24" s="472"/>
      <c r="G24" s="479">
        <v>120</v>
      </c>
      <c r="H24" s="472"/>
      <c r="I24" s="479">
        <v>3000</v>
      </c>
      <c r="J24" s="479">
        <v>3000</v>
      </c>
      <c r="K24" s="479">
        <v>3000</v>
      </c>
      <c r="L24" s="472"/>
      <c r="M24" s="472"/>
      <c r="N24" s="472"/>
      <c r="O24" s="472"/>
      <c r="P24" s="472"/>
      <c r="Q24" s="472"/>
      <c r="R24" s="472"/>
      <c r="S24" s="472"/>
      <c r="T24" s="472"/>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495"/>
      <c r="EN24" s="495"/>
      <c r="EO24" s="495"/>
      <c r="EP24" s="495"/>
      <c r="EQ24" s="495"/>
      <c r="ER24" s="495"/>
      <c r="ES24" s="495"/>
      <c r="ET24" s="495"/>
      <c r="EU24" s="495"/>
      <c r="EV24" s="495"/>
      <c r="EW24" s="495"/>
      <c r="EX24" s="495"/>
      <c r="EY24" s="495"/>
      <c r="EZ24" s="495"/>
      <c r="FA24" s="495"/>
      <c r="FB24" s="495"/>
      <c r="FC24" s="495"/>
      <c r="FD24" s="495"/>
      <c r="FE24" s="495"/>
      <c r="FF24" s="495"/>
      <c r="FG24" s="495"/>
      <c r="FH24" s="495"/>
      <c r="FI24" s="495"/>
      <c r="FJ24" s="495"/>
      <c r="FK24" s="495"/>
      <c r="FL24" s="495"/>
      <c r="FM24" s="495"/>
      <c r="FN24" s="495"/>
      <c r="FO24" s="495"/>
      <c r="FP24" s="495"/>
      <c r="FQ24" s="495"/>
      <c r="FR24" s="495"/>
      <c r="FS24" s="495"/>
      <c r="FT24" s="495"/>
      <c r="FU24" s="495"/>
      <c r="FV24" s="495"/>
      <c r="FW24" s="495"/>
      <c r="FX24" s="495"/>
      <c r="FY24" s="495"/>
      <c r="FZ24" s="495"/>
      <c r="GA24" s="495"/>
      <c r="GB24" s="495"/>
      <c r="GC24" s="495"/>
      <c r="GD24" s="495"/>
      <c r="GE24" s="495"/>
      <c r="GF24" s="495"/>
      <c r="GG24" s="495"/>
      <c r="GH24" s="495"/>
      <c r="GI24" s="495"/>
      <c r="GJ24" s="495"/>
      <c r="GK24" s="495"/>
      <c r="GL24" s="495"/>
      <c r="GM24" s="495"/>
      <c r="GN24" s="495"/>
      <c r="GO24" s="495"/>
      <c r="GP24" s="495"/>
      <c r="GQ24" s="495"/>
      <c r="GR24" s="495"/>
      <c r="GS24" s="495"/>
      <c r="GT24" s="495"/>
      <c r="GU24" s="495"/>
      <c r="GV24" s="495"/>
      <c r="GW24" s="495"/>
      <c r="GX24" s="495"/>
      <c r="GY24" s="495"/>
      <c r="GZ24" s="495"/>
      <c r="HA24" s="495"/>
      <c r="HB24" s="495"/>
      <c r="HC24" s="495"/>
      <c r="HD24" s="495"/>
      <c r="HE24" s="495"/>
      <c r="HF24" s="495"/>
      <c r="HG24" s="495"/>
      <c r="HH24" s="495"/>
      <c r="HI24" s="495"/>
      <c r="HJ24" s="495"/>
      <c r="HK24" s="495"/>
      <c r="HL24" s="495"/>
      <c r="HM24" s="495"/>
      <c r="HN24" s="495"/>
      <c r="HO24" s="495"/>
      <c r="HP24" s="495"/>
      <c r="HQ24" s="495"/>
      <c r="HR24" s="495"/>
      <c r="HS24" s="495"/>
      <c r="HT24" s="495"/>
      <c r="HU24" s="495"/>
      <c r="HV24" s="495"/>
      <c r="HW24" s="495"/>
      <c r="HX24" s="495"/>
      <c r="HY24" s="495"/>
      <c r="HZ24" s="495"/>
      <c r="IA24" s="495"/>
      <c r="IB24" s="495"/>
      <c r="IC24" s="495"/>
      <c r="ID24" s="495"/>
      <c r="IE24" s="495"/>
      <c r="IF24" s="495"/>
      <c r="IG24" s="495"/>
      <c r="IH24" s="495"/>
      <c r="II24" s="495"/>
      <c r="IJ24" s="495"/>
      <c r="IK24" s="495"/>
      <c r="IL24" s="495"/>
      <c r="IM24" s="495"/>
      <c r="IN24" s="495"/>
    </row>
    <row r="25" s="212" customFormat="1" ht="39" customHeight="1" spans="1:248">
      <c r="A25" s="477" t="s">
        <v>424</v>
      </c>
      <c r="B25" s="312" t="s">
        <v>390</v>
      </c>
      <c r="C25" s="312" t="s">
        <v>391</v>
      </c>
      <c r="D25" s="477" t="s">
        <v>425</v>
      </c>
      <c r="E25" s="477" t="s">
        <v>396</v>
      </c>
      <c r="F25" s="477"/>
      <c r="G25" s="479">
        <v>50</v>
      </c>
      <c r="H25" s="479"/>
      <c r="I25" s="479">
        <v>10000</v>
      </c>
      <c r="J25" s="479">
        <v>10000</v>
      </c>
      <c r="K25" s="479">
        <v>10000</v>
      </c>
      <c r="L25" s="472"/>
      <c r="M25" s="472"/>
      <c r="N25" s="472"/>
      <c r="O25" s="472"/>
      <c r="P25" s="472"/>
      <c r="Q25" s="472"/>
      <c r="R25" s="472"/>
      <c r="S25" s="472"/>
      <c r="T25" s="472"/>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5"/>
      <c r="EU25" s="495"/>
      <c r="EV25" s="495"/>
      <c r="EW25" s="495"/>
      <c r="EX25" s="495"/>
      <c r="EY25" s="495"/>
      <c r="EZ25" s="495"/>
      <c r="FA25" s="495"/>
      <c r="FB25" s="495"/>
      <c r="FC25" s="495"/>
      <c r="FD25" s="495"/>
      <c r="FE25" s="495"/>
      <c r="FF25" s="495"/>
      <c r="FG25" s="495"/>
      <c r="FH25" s="495"/>
      <c r="FI25" s="495"/>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5"/>
      <c r="GK25" s="495"/>
      <c r="GL25" s="495"/>
      <c r="GM25" s="495"/>
      <c r="GN25" s="495"/>
      <c r="GO25" s="495"/>
      <c r="GP25" s="495"/>
      <c r="GQ25" s="495"/>
      <c r="GR25" s="495"/>
      <c r="GS25" s="495"/>
      <c r="GT25" s="495"/>
      <c r="GU25" s="495"/>
      <c r="GV25" s="495"/>
      <c r="GW25" s="495"/>
      <c r="GX25" s="495"/>
      <c r="GY25" s="495"/>
      <c r="GZ25" s="495"/>
      <c r="HA25" s="495"/>
      <c r="HB25" s="495"/>
      <c r="HC25" s="495"/>
      <c r="HD25" s="495"/>
      <c r="HE25" s="495"/>
      <c r="HF25" s="495"/>
      <c r="HG25" s="495"/>
      <c r="HH25" s="495"/>
      <c r="HI25" s="495"/>
      <c r="HJ25" s="495"/>
      <c r="HK25" s="495"/>
      <c r="HL25" s="495"/>
      <c r="HM25" s="495"/>
      <c r="HN25" s="495"/>
      <c r="HO25" s="495"/>
      <c r="HP25" s="495"/>
      <c r="HQ25" s="495"/>
      <c r="HR25" s="495"/>
      <c r="HS25" s="495"/>
      <c r="HT25" s="495"/>
      <c r="HU25" s="495"/>
      <c r="HV25" s="495"/>
      <c r="HW25" s="495"/>
      <c r="HX25" s="495"/>
      <c r="HY25" s="495"/>
      <c r="HZ25" s="495"/>
      <c r="IA25" s="495"/>
      <c r="IB25" s="495"/>
      <c r="IC25" s="495"/>
      <c r="ID25" s="495"/>
      <c r="IE25" s="495"/>
      <c r="IF25" s="495"/>
      <c r="IG25" s="495"/>
      <c r="IH25" s="495"/>
      <c r="II25" s="495"/>
      <c r="IJ25" s="495"/>
      <c r="IK25" s="495"/>
      <c r="IL25" s="495"/>
      <c r="IM25" s="495"/>
      <c r="IN25" s="495"/>
    </row>
    <row r="26" s="212" customFormat="1" ht="39" customHeight="1" spans="1:248">
      <c r="A26" s="477" t="s">
        <v>426</v>
      </c>
      <c r="B26" s="312" t="s">
        <v>390</v>
      </c>
      <c r="C26" s="312" t="s">
        <v>391</v>
      </c>
      <c r="D26" s="477" t="s">
        <v>427</v>
      </c>
      <c r="E26" s="477" t="s">
        <v>396</v>
      </c>
      <c r="F26" s="480"/>
      <c r="G26" s="479">
        <v>15</v>
      </c>
      <c r="H26" s="480"/>
      <c r="I26" s="479">
        <v>30000</v>
      </c>
      <c r="J26" s="479">
        <v>30000</v>
      </c>
      <c r="K26" s="479">
        <v>30000</v>
      </c>
      <c r="L26" s="472"/>
      <c r="M26" s="472"/>
      <c r="N26" s="472"/>
      <c r="O26" s="472"/>
      <c r="P26" s="472"/>
      <c r="Q26" s="472"/>
      <c r="R26" s="472"/>
      <c r="S26" s="472"/>
      <c r="T26" s="472"/>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5"/>
      <c r="EL26" s="495"/>
      <c r="EM26" s="495"/>
      <c r="EN26" s="495"/>
      <c r="EO26" s="495"/>
      <c r="EP26" s="495"/>
      <c r="EQ26" s="495"/>
      <c r="ER26" s="495"/>
      <c r="ES26" s="495"/>
      <c r="ET26" s="495"/>
      <c r="EU26" s="495"/>
      <c r="EV26" s="495"/>
      <c r="EW26" s="495"/>
      <c r="EX26" s="495"/>
      <c r="EY26" s="495"/>
      <c r="EZ26" s="495"/>
      <c r="FA26" s="495"/>
      <c r="FB26" s="495"/>
      <c r="FC26" s="495"/>
      <c r="FD26" s="495"/>
      <c r="FE26" s="495"/>
      <c r="FF26" s="495"/>
      <c r="FG26" s="495"/>
      <c r="FH26" s="495"/>
      <c r="FI26" s="495"/>
      <c r="FJ26" s="495"/>
      <c r="FK26" s="495"/>
      <c r="FL26" s="495"/>
      <c r="FM26" s="495"/>
      <c r="FN26" s="495"/>
      <c r="FO26" s="495"/>
      <c r="FP26" s="495"/>
      <c r="FQ26" s="495"/>
      <c r="FR26" s="495"/>
      <c r="FS26" s="495"/>
      <c r="FT26" s="495"/>
      <c r="FU26" s="495"/>
      <c r="FV26" s="495"/>
      <c r="FW26" s="495"/>
      <c r="FX26" s="495"/>
      <c r="FY26" s="495"/>
      <c r="FZ26" s="495"/>
      <c r="GA26" s="495"/>
      <c r="GB26" s="495"/>
      <c r="GC26" s="495"/>
      <c r="GD26" s="495"/>
      <c r="GE26" s="495"/>
      <c r="GF26" s="495"/>
      <c r="GG26" s="495"/>
      <c r="GH26" s="495"/>
      <c r="GI26" s="495"/>
      <c r="GJ26" s="495"/>
      <c r="GK26" s="495"/>
      <c r="GL26" s="495"/>
      <c r="GM26" s="495"/>
      <c r="GN26" s="495"/>
      <c r="GO26" s="495"/>
      <c r="GP26" s="495"/>
      <c r="GQ26" s="495"/>
      <c r="GR26" s="495"/>
      <c r="GS26" s="495"/>
      <c r="GT26" s="495"/>
      <c r="GU26" s="495"/>
      <c r="GV26" s="495"/>
      <c r="GW26" s="495"/>
      <c r="GX26" s="495"/>
      <c r="GY26" s="495"/>
      <c r="GZ26" s="495"/>
      <c r="HA26" s="495"/>
      <c r="HB26" s="495"/>
      <c r="HC26" s="495"/>
      <c r="HD26" s="495"/>
      <c r="HE26" s="495"/>
      <c r="HF26" s="495"/>
      <c r="HG26" s="495"/>
      <c r="HH26" s="495"/>
      <c r="HI26" s="495"/>
      <c r="HJ26" s="495"/>
      <c r="HK26" s="495"/>
      <c r="HL26" s="495"/>
      <c r="HM26" s="495"/>
      <c r="HN26" s="495"/>
      <c r="HO26" s="495"/>
      <c r="HP26" s="495"/>
      <c r="HQ26" s="495"/>
      <c r="HR26" s="495"/>
      <c r="HS26" s="495"/>
      <c r="HT26" s="495"/>
      <c r="HU26" s="495"/>
      <c r="HV26" s="495"/>
      <c r="HW26" s="495"/>
      <c r="HX26" s="495"/>
      <c r="HY26" s="495"/>
      <c r="HZ26" s="495"/>
      <c r="IA26" s="495"/>
      <c r="IB26" s="495"/>
      <c r="IC26" s="495"/>
      <c r="ID26" s="495"/>
      <c r="IE26" s="495"/>
      <c r="IF26" s="495"/>
      <c r="IG26" s="495"/>
      <c r="IH26" s="495"/>
      <c r="II26" s="495"/>
      <c r="IJ26" s="495"/>
      <c r="IK26" s="495"/>
      <c r="IL26" s="495"/>
      <c r="IM26" s="495"/>
      <c r="IN26" s="495"/>
    </row>
    <row r="27" s="212" customFormat="1" ht="39" customHeight="1" spans="1:248">
      <c r="A27" s="477" t="s">
        <v>428</v>
      </c>
      <c r="B27" s="312" t="s">
        <v>390</v>
      </c>
      <c r="C27" s="312" t="s">
        <v>391</v>
      </c>
      <c r="D27" s="477" t="s">
        <v>429</v>
      </c>
      <c r="E27" s="477" t="s">
        <v>399</v>
      </c>
      <c r="F27" s="480"/>
      <c r="G27" s="479">
        <v>20</v>
      </c>
      <c r="H27" s="480"/>
      <c r="I27" s="479">
        <v>10000000</v>
      </c>
      <c r="J27" s="479">
        <v>10000000</v>
      </c>
      <c r="K27" s="479">
        <v>10000000</v>
      </c>
      <c r="L27" s="472"/>
      <c r="M27" s="472"/>
      <c r="N27" s="472"/>
      <c r="O27" s="472"/>
      <c r="P27" s="472"/>
      <c r="Q27" s="472"/>
      <c r="R27" s="472"/>
      <c r="S27" s="472"/>
      <c r="T27" s="472"/>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5"/>
      <c r="EA27" s="495"/>
      <c r="EB27" s="495"/>
      <c r="EC27" s="495"/>
      <c r="ED27" s="495"/>
      <c r="EE27" s="495"/>
      <c r="EF27" s="495"/>
      <c r="EG27" s="495"/>
      <c r="EH27" s="495"/>
      <c r="EI27" s="495"/>
      <c r="EJ27" s="495"/>
      <c r="EK27" s="495"/>
      <c r="EL27" s="495"/>
      <c r="EM27" s="495"/>
      <c r="EN27" s="495"/>
      <c r="EO27" s="495"/>
      <c r="EP27" s="495"/>
      <c r="EQ27" s="495"/>
      <c r="ER27" s="495"/>
      <c r="ES27" s="495"/>
      <c r="ET27" s="495"/>
      <c r="EU27" s="495"/>
      <c r="EV27" s="495"/>
      <c r="EW27" s="495"/>
      <c r="EX27" s="495"/>
      <c r="EY27" s="495"/>
      <c r="EZ27" s="495"/>
      <c r="FA27" s="495"/>
      <c r="FB27" s="495"/>
      <c r="FC27" s="495"/>
      <c r="FD27" s="495"/>
      <c r="FE27" s="495"/>
      <c r="FF27" s="495"/>
      <c r="FG27" s="495"/>
      <c r="FH27" s="495"/>
      <c r="FI27" s="495"/>
      <c r="FJ27" s="495"/>
      <c r="FK27" s="495"/>
      <c r="FL27" s="495"/>
      <c r="FM27" s="495"/>
      <c r="FN27" s="495"/>
      <c r="FO27" s="495"/>
      <c r="FP27" s="495"/>
      <c r="FQ27" s="495"/>
      <c r="FR27" s="495"/>
      <c r="FS27" s="495"/>
      <c r="FT27" s="495"/>
      <c r="FU27" s="495"/>
      <c r="FV27" s="495"/>
      <c r="FW27" s="495"/>
      <c r="FX27" s="495"/>
      <c r="FY27" s="495"/>
      <c r="FZ27" s="495"/>
      <c r="GA27" s="495"/>
      <c r="GB27" s="495"/>
      <c r="GC27" s="495"/>
      <c r="GD27" s="495"/>
      <c r="GE27" s="495"/>
      <c r="GF27" s="495"/>
      <c r="GG27" s="495"/>
      <c r="GH27" s="495"/>
      <c r="GI27" s="495"/>
      <c r="GJ27" s="495"/>
      <c r="GK27" s="495"/>
      <c r="GL27" s="495"/>
      <c r="GM27" s="495"/>
      <c r="GN27" s="495"/>
      <c r="GO27" s="495"/>
      <c r="GP27" s="495"/>
      <c r="GQ27" s="495"/>
      <c r="GR27" s="495"/>
      <c r="GS27" s="495"/>
      <c r="GT27" s="495"/>
      <c r="GU27" s="495"/>
      <c r="GV27" s="495"/>
      <c r="GW27" s="495"/>
      <c r="GX27" s="495"/>
      <c r="GY27" s="495"/>
      <c r="GZ27" s="495"/>
      <c r="HA27" s="495"/>
      <c r="HB27" s="495"/>
      <c r="HC27" s="495"/>
      <c r="HD27" s="495"/>
      <c r="HE27" s="495"/>
      <c r="HF27" s="495"/>
      <c r="HG27" s="495"/>
      <c r="HH27" s="495"/>
      <c r="HI27" s="495"/>
      <c r="HJ27" s="495"/>
      <c r="HK27" s="495"/>
      <c r="HL27" s="495"/>
      <c r="HM27" s="495"/>
      <c r="HN27" s="495"/>
      <c r="HO27" s="495"/>
      <c r="HP27" s="495"/>
      <c r="HQ27" s="495"/>
      <c r="HR27" s="495"/>
      <c r="HS27" s="495"/>
      <c r="HT27" s="495"/>
      <c r="HU27" s="495"/>
      <c r="HV27" s="495"/>
      <c r="HW27" s="495"/>
      <c r="HX27" s="495"/>
      <c r="HY27" s="495"/>
      <c r="HZ27" s="495"/>
      <c r="IA27" s="495"/>
      <c r="IB27" s="495"/>
      <c r="IC27" s="495"/>
      <c r="ID27" s="495"/>
      <c r="IE27" s="495"/>
      <c r="IF27" s="495"/>
      <c r="IG27" s="495"/>
      <c r="IH27" s="495"/>
      <c r="II27" s="495"/>
      <c r="IJ27" s="495"/>
      <c r="IK27" s="495"/>
      <c r="IL27" s="495"/>
      <c r="IM27" s="495"/>
      <c r="IN27" s="495"/>
    </row>
    <row r="28" s="212" customFormat="1" ht="39" customHeight="1" spans="1:248">
      <c r="A28" s="477" t="s">
        <v>430</v>
      </c>
      <c r="B28" s="312" t="s">
        <v>390</v>
      </c>
      <c r="C28" s="312" t="s">
        <v>391</v>
      </c>
      <c r="D28" s="477" t="s">
        <v>431</v>
      </c>
      <c r="E28" s="477" t="s">
        <v>399</v>
      </c>
      <c r="F28" s="480"/>
      <c r="G28" s="479">
        <v>10</v>
      </c>
      <c r="H28" s="480"/>
      <c r="I28" s="479">
        <v>200000</v>
      </c>
      <c r="J28" s="479">
        <v>200000</v>
      </c>
      <c r="K28" s="479">
        <v>200000</v>
      </c>
      <c r="L28" s="472"/>
      <c r="M28" s="472"/>
      <c r="N28" s="472"/>
      <c r="O28" s="472"/>
      <c r="P28" s="472"/>
      <c r="Q28" s="472"/>
      <c r="R28" s="472"/>
      <c r="S28" s="472"/>
      <c r="T28" s="472"/>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c r="CO28" s="495"/>
      <c r="CP28" s="495"/>
      <c r="CQ28" s="495"/>
      <c r="CR28" s="495"/>
      <c r="CS28" s="495"/>
      <c r="CT28" s="495"/>
      <c r="CU28" s="495"/>
      <c r="CV28" s="495"/>
      <c r="CW28" s="495"/>
      <c r="CX28" s="495"/>
      <c r="CY28" s="495"/>
      <c r="CZ28" s="495"/>
      <c r="DA28" s="495"/>
      <c r="DB28" s="495"/>
      <c r="DC28" s="495"/>
      <c r="DD28" s="495"/>
      <c r="DE28" s="495"/>
      <c r="DF28" s="495"/>
      <c r="DG28" s="495"/>
      <c r="DH28" s="495"/>
      <c r="DI28" s="495"/>
      <c r="DJ28" s="495"/>
      <c r="DK28" s="495"/>
      <c r="DL28" s="495"/>
      <c r="DM28" s="495"/>
      <c r="DN28" s="495"/>
      <c r="DO28" s="495"/>
      <c r="DP28" s="495"/>
      <c r="DQ28" s="495"/>
      <c r="DR28" s="495"/>
      <c r="DS28" s="495"/>
      <c r="DT28" s="495"/>
      <c r="DU28" s="495"/>
      <c r="DV28" s="495"/>
      <c r="DW28" s="495"/>
      <c r="DX28" s="495"/>
      <c r="DY28" s="495"/>
      <c r="DZ28" s="495"/>
      <c r="EA28" s="495"/>
      <c r="EB28" s="495"/>
      <c r="EC28" s="495"/>
      <c r="ED28" s="495"/>
      <c r="EE28" s="495"/>
      <c r="EF28" s="495"/>
      <c r="EG28" s="495"/>
      <c r="EH28" s="495"/>
      <c r="EI28" s="495"/>
      <c r="EJ28" s="495"/>
      <c r="EK28" s="495"/>
      <c r="EL28" s="495"/>
      <c r="EM28" s="495"/>
      <c r="EN28" s="495"/>
      <c r="EO28" s="495"/>
      <c r="EP28" s="495"/>
      <c r="EQ28" s="495"/>
      <c r="ER28" s="495"/>
      <c r="ES28" s="495"/>
      <c r="ET28" s="495"/>
      <c r="EU28" s="495"/>
      <c r="EV28" s="495"/>
      <c r="EW28" s="495"/>
      <c r="EX28" s="495"/>
      <c r="EY28" s="495"/>
      <c r="EZ28" s="495"/>
      <c r="FA28" s="495"/>
      <c r="FB28" s="495"/>
      <c r="FC28" s="495"/>
      <c r="FD28" s="495"/>
      <c r="FE28" s="495"/>
      <c r="FF28" s="495"/>
      <c r="FG28" s="495"/>
      <c r="FH28" s="495"/>
      <c r="FI28" s="495"/>
      <c r="FJ28" s="495"/>
      <c r="FK28" s="495"/>
      <c r="FL28" s="495"/>
      <c r="FM28" s="495"/>
      <c r="FN28" s="495"/>
      <c r="FO28" s="495"/>
      <c r="FP28" s="495"/>
      <c r="FQ28" s="495"/>
      <c r="FR28" s="495"/>
      <c r="FS28" s="495"/>
      <c r="FT28" s="495"/>
      <c r="FU28" s="495"/>
      <c r="FV28" s="495"/>
      <c r="FW28" s="495"/>
      <c r="FX28" s="495"/>
      <c r="FY28" s="495"/>
      <c r="FZ28" s="495"/>
      <c r="GA28" s="495"/>
      <c r="GB28" s="495"/>
      <c r="GC28" s="495"/>
      <c r="GD28" s="495"/>
      <c r="GE28" s="495"/>
      <c r="GF28" s="495"/>
      <c r="GG28" s="495"/>
      <c r="GH28" s="495"/>
      <c r="GI28" s="495"/>
      <c r="GJ28" s="495"/>
      <c r="GK28" s="495"/>
      <c r="GL28" s="495"/>
      <c r="GM28" s="495"/>
      <c r="GN28" s="495"/>
      <c r="GO28" s="495"/>
      <c r="GP28" s="495"/>
      <c r="GQ28" s="495"/>
      <c r="GR28" s="495"/>
      <c r="GS28" s="495"/>
      <c r="GT28" s="495"/>
      <c r="GU28" s="495"/>
      <c r="GV28" s="495"/>
      <c r="GW28" s="495"/>
      <c r="GX28" s="495"/>
      <c r="GY28" s="495"/>
      <c r="GZ28" s="495"/>
      <c r="HA28" s="495"/>
      <c r="HB28" s="495"/>
      <c r="HC28" s="495"/>
      <c r="HD28" s="495"/>
      <c r="HE28" s="495"/>
      <c r="HF28" s="495"/>
      <c r="HG28" s="495"/>
      <c r="HH28" s="495"/>
      <c r="HI28" s="495"/>
      <c r="HJ28" s="495"/>
      <c r="HK28" s="495"/>
      <c r="HL28" s="495"/>
      <c r="HM28" s="495"/>
      <c r="HN28" s="495"/>
      <c r="HO28" s="495"/>
      <c r="HP28" s="495"/>
      <c r="HQ28" s="495"/>
      <c r="HR28" s="495"/>
      <c r="HS28" s="495"/>
      <c r="HT28" s="495"/>
      <c r="HU28" s="495"/>
      <c r="HV28" s="495"/>
      <c r="HW28" s="495"/>
      <c r="HX28" s="495"/>
      <c r="HY28" s="495"/>
      <c r="HZ28" s="495"/>
      <c r="IA28" s="495"/>
      <c r="IB28" s="495"/>
      <c r="IC28" s="495"/>
      <c r="ID28" s="495"/>
      <c r="IE28" s="495"/>
      <c r="IF28" s="495"/>
      <c r="IG28" s="495"/>
      <c r="IH28" s="495"/>
      <c r="II28" s="495"/>
      <c r="IJ28" s="495"/>
      <c r="IK28" s="495"/>
      <c r="IL28" s="495"/>
      <c r="IM28" s="495"/>
      <c r="IN28" s="495"/>
    </row>
    <row r="29" s="212" customFormat="1" ht="39" customHeight="1" spans="1:248">
      <c r="A29" s="477" t="s">
        <v>432</v>
      </c>
      <c r="B29" s="312" t="s">
        <v>390</v>
      </c>
      <c r="C29" s="312" t="s">
        <v>391</v>
      </c>
      <c r="D29" s="477" t="s">
        <v>433</v>
      </c>
      <c r="E29" s="477" t="s">
        <v>396</v>
      </c>
      <c r="F29" s="480"/>
      <c r="G29" s="479">
        <v>15</v>
      </c>
      <c r="H29" s="480"/>
      <c r="I29" s="479">
        <v>150000</v>
      </c>
      <c r="J29" s="479">
        <v>150000</v>
      </c>
      <c r="K29" s="479">
        <v>150000</v>
      </c>
      <c r="L29" s="472"/>
      <c r="M29" s="472"/>
      <c r="N29" s="472"/>
      <c r="O29" s="472"/>
      <c r="P29" s="472"/>
      <c r="Q29" s="472"/>
      <c r="R29" s="472"/>
      <c r="S29" s="472"/>
      <c r="T29" s="472"/>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5"/>
      <c r="DS29" s="495"/>
      <c r="DT29" s="495"/>
      <c r="DU29" s="495"/>
      <c r="DV29" s="495"/>
      <c r="DW29" s="495"/>
      <c r="DX29" s="495"/>
      <c r="DY29" s="495"/>
      <c r="DZ29" s="495"/>
      <c r="EA29" s="495"/>
      <c r="EB29" s="495"/>
      <c r="EC29" s="495"/>
      <c r="ED29" s="495"/>
      <c r="EE29" s="495"/>
      <c r="EF29" s="495"/>
      <c r="EG29" s="495"/>
      <c r="EH29" s="495"/>
      <c r="EI29" s="495"/>
      <c r="EJ29" s="495"/>
      <c r="EK29" s="495"/>
      <c r="EL29" s="495"/>
      <c r="EM29" s="495"/>
      <c r="EN29" s="495"/>
      <c r="EO29" s="495"/>
      <c r="EP29" s="495"/>
      <c r="EQ29" s="495"/>
      <c r="ER29" s="495"/>
      <c r="ES29" s="495"/>
      <c r="ET29" s="495"/>
      <c r="EU29" s="495"/>
      <c r="EV29" s="495"/>
      <c r="EW29" s="495"/>
      <c r="EX29" s="495"/>
      <c r="EY29" s="495"/>
      <c r="EZ29" s="495"/>
      <c r="FA29" s="495"/>
      <c r="FB29" s="495"/>
      <c r="FC29" s="495"/>
      <c r="FD29" s="495"/>
      <c r="FE29" s="495"/>
      <c r="FF29" s="495"/>
      <c r="FG29" s="495"/>
      <c r="FH29" s="495"/>
      <c r="FI29" s="495"/>
      <c r="FJ29" s="495"/>
      <c r="FK29" s="495"/>
      <c r="FL29" s="495"/>
      <c r="FM29" s="495"/>
      <c r="FN29" s="495"/>
      <c r="FO29" s="495"/>
      <c r="FP29" s="495"/>
      <c r="FQ29" s="495"/>
      <c r="FR29" s="495"/>
      <c r="FS29" s="495"/>
      <c r="FT29" s="495"/>
      <c r="FU29" s="495"/>
      <c r="FV29" s="495"/>
      <c r="FW29" s="495"/>
      <c r="FX29" s="495"/>
      <c r="FY29" s="495"/>
      <c r="FZ29" s="495"/>
      <c r="GA29" s="495"/>
      <c r="GB29" s="495"/>
      <c r="GC29" s="495"/>
      <c r="GD29" s="495"/>
      <c r="GE29" s="495"/>
      <c r="GF29" s="495"/>
      <c r="GG29" s="495"/>
      <c r="GH29" s="495"/>
      <c r="GI29" s="495"/>
      <c r="GJ29" s="495"/>
      <c r="GK29" s="495"/>
      <c r="GL29" s="495"/>
      <c r="GM29" s="495"/>
      <c r="GN29" s="495"/>
      <c r="GO29" s="495"/>
      <c r="GP29" s="495"/>
      <c r="GQ29" s="495"/>
      <c r="GR29" s="495"/>
      <c r="GS29" s="495"/>
      <c r="GT29" s="495"/>
      <c r="GU29" s="495"/>
      <c r="GV29" s="495"/>
      <c r="GW29" s="495"/>
      <c r="GX29" s="495"/>
      <c r="GY29" s="495"/>
      <c r="GZ29" s="495"/>
      <c r="HA29" s="495"/>
      <c r="HB29" s="495"/>
      <c r="HC29" s="495"/>
      <c r="HD29" s="495"/>
      <c r="HE29" s="495"/>
      <c r="HF29" s="495"/>
      <c r="HG29" s="495"/>
      <c r="HH29" s="495"/>
      <c r="HI29" s="495"/>
      <c r="HJ29" s="495"/>
      <c r="HK29" s="495"/>
      <c r="HL29" s="495"/>
      <c r="HM29" s="495"/>
      <c r="HN29" s="495"/>
      <c r="HO29" s="495"/>
      <c r="HP29" s="495"/>
      <c r="HQ29" s="495"/>
      <c r="HR29" s="495"/>
      <c r="HS29" s="495"/>
      <c r="HT29" s="495"/>
      <c r="HU29" s="495"/>
      <c r="HV29" s="495"/>
      <c r="HW29" s="495"/>
      <c r="HX29" s="495"/>
      <c r="HY29" s="495"/>
      <c r="HZ29" s="495"/>
      <c r="IA29" s="495"/>
      <c r="IB29" s="495"/>
      <c r="IC29" s="495"/>
      <c r="ID29" s="495"/>
      <c r="IE29" s="495"/>
      <c r="IF29" s="495"/>
      <c r="IG29" s="495"/>
      <c r="IH29" s="495"/>
      <c r="II29" s="495"/>
      <c r="IJ29" s="495"/>
      <c r="IK29" s="495"/>
      <c r="IL29" s="495"/>
      <c r="IM29" s="495"/>
      <c r="IN29" s="495"/>
    </row>
    <row r="30" s="212" customFormat="1" ht="39" customHeight="1" spans="1:248">
      <c r="A30" s="477" t="s">
        <v>434</v>
      </c>
      <c r="B30" s="312" t="s">
        <v>390</v>
      </c>
      <c r="C30" s="312" t="s">
        <v>391</v>
      </c>
      <c r="D30" s="477" t="s">
        <v>435</v>
      </c>
      <c r="E30" s="477" t="s">
        <v>393</v>
      </c>
      <c r="F30" s="480"/>
      <c r="G30" s="479">
        <v>4000</v>
      </c>
      <c r="H30" s="480"/>
      <c r="I30" s="479">
        <v>10000</v>
      </c>
      <c r="J30" s="479">
        <v>10000</v>
      </c>
      <c r="K30" s="479">
        <v>10000</v>
      </c>
      <c r="L30" s="472"/>
      <c r="M30" s="472"/>
      <c r="N30" s="472"/>
      <c r="O30" s="472"/>
      <c r="P30" s="472"/>
      <c r="Q30" s="472"/>
      <c r="R30" s="472"/>
      <c r="S30" s="472"/>
      <c r="T30" s="472"/>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5"/>
      <c r="EU30" s="495"/>
      <c r="EV30" s="495"/>
      <c r="EW30" s="495"/>
      <c r="EX30" s="495"/>
      <c r="EY30" s="495"/>
      <c r="EZ30" s="495"/>
      <c r="FA30" s="495"/>
      <c r="FB30" s="495"/>
      <c r="FC30" s="495"/>
      <c r="FD30" s="495"/>
      <c r="FE30" s="495"/>
      <c r="FF30" s="495"/>
      <c r="FG30" s="495"/>
      <c r="FH30" s="495"/>
      <c r="FI30" s="495"/>
      <c r="FJ30" s="495"/>
      <c r="FK30" s="495"/>
      <c r="FL30" s="495"/>
      <c r="FM30" s="495"/>
      <c r="FN30" s="495"/>
      <c r="FO30" s="495"/>
      <c r="FP30" s="495"/>
      <c r="FQ30" s="495"/>
      <c r="FR30" s="495"/>
      <c r="FS30" s="495"/>
      <c r="FT30" s="495"/>
      <c r="FU30" s="495"/>
      <c r="FV30" s="495"/>
      <c r="FW30" s="495"/>
      <c r="FX30" s="495"/>
      <c r="FY30" s="495"/>
      <c r="FZ30" s="495"/>
      <c r="GA30" s="495"/>
      <c r="GB30" s="495"/>
      <c r="GC30" s="495"/>
      <c r="GD30" s="495"/>
      <c r="GE30" s="495"/>
      <c r="GF30" s="495"/>
      <c r="GG30" s="495"/>
      <c r="GH30" s="495"/>
      <c r="GI30" s="495"/>
      <c r="GJ30" s="495"/>
      <c r="GK30" s="495"/>
      <c r="GL30" s="495"/>
      <c r="GM30" s="495"/>
      <c r="GN30" s="495"/>
      <c r="GO30" s="495"/>
      <c r="GP30" s="495"/>
      <c r="GQ30" s="495"/>
      <c r="GR30" s="495"/>
      <c r="GS30" s="495"/>
      <c r="GT30" s="495"/>
      <c r="GU30" s="495"/>
      <c r="GV30" s="495"/>
      <c r="GW30" s="495"/>
      <c r="GX30" s="495"/>
      <c r="GY30" s="495"/>
      <c r="GZ30" s="495"/>
      <c r="HA30" s="495"/>
      <c r="HB30" s="495"/>
      <c r="HC30" s="495"/>
      <c r="HD30" s="495"/>
      <c r="HE30" s="495"/>
      <c r="HF30" s="495"/>
      <c r="HG30" s="495"/>
      <c r="HH30" s="495"/>
      <c r="HI30" s="495"/>
      <c r="HJ30" s="495"/>
      <c r="HK30" s="495"/>
      <c r="HL30" s="495"/>
      <c r="HM30" s="495"/>
      <c r="HN30" s="495"/>
      <c r="HO30" s="495"/>
      <c r="HP30" s="495"/>
      <c r="HQ30" s="495"/>
      <c r="HR30" s="495"/>
      <c r="HS30" s="495"/>
      <c r="HT30" s="495"/>
      <c r="HU30" s="495"/>
      <c r="HV30" s="495"/>
      <c r="HW30" s="495"/>
      <c r="HX30" s="495"/>
      <c r="HY30" s="495"/>
      <c r="HZ30" s="495"/>
      <c r="IA30" s="495"/>
      <c r="IB30" s="495"/>
      <c r="IC30" s="495"/>
      <c r="ID30" s="495"/>
      <c r="IE30" s="495"/>
      <c r="IF30" s="495"/>
      <c r="IG30" s="495"/>
      <c r="IH30" s="495"/>
      <c r="II30" s="495"/>
      <c r="IJ30" s="495"/>
      <c r="IK30" s="495"/>
      <c r="IL30" s="495"/>
      <c r="IM30" s="495"/>
      <c r="IN30" s="495"/>
    </row>
    <row r="31" s="237" customFormat="1" ht="39" customHeight="1" spans="1:247">
      <c r="A31" s="356"/>
      <c r="B31" s="309" t="s">
        <v>436</v>
      </c>
      <c r="C31" s="309" t="s">
        <v>437</v>
      </c>
      <c r="D31" s="481"/>
      <c r="E31" s="481"/>
      <c r="F31" s="481"/>
      <c r="G31" s="481"/>
      <c r="H31" s="482"/>
      <c r="I31" s="481">
        <v>99190.5</v>
      </c>
      <c r="J31" s="481">
        <v>99190.5</v>
      </c>
      <c r="K31" s="481">
        <v>99190.5</v>
      </c>
      <c r="L31" s="481"/>
      <c r="M31" s="481"/>
      <c r="N31" s="481"/>
      <c r="O31" s="481"/>
      <c r="P31" s="481"/>
      <c r="Q31" s="481"/>
      <c r="R31" s="481"/>
      <c r="S31" s="481"/>
      <c r="T31" s="481"/>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c r="CI31" s="508"/>
      <c r="CJ31" s="508"/>
      <c r="CK31" s="508"/>
      <c r="CL31" s="508"/>
      <c r="CM31" s="508"/>
      <c r="CN31" s="508"/>
      <c r="CO31" s="508"/>
      <c r="CP31" s="508"/>
      <c r="CQ31" s="508"/>
      <c r="CR31" s="508"/>
      <c r="CS31" s="508"/>
      <c r="CT31" s="508"/>
      <c r="CU31" s="508"/>
      <c r="CV31" s="508"/>
      <c r="CW31" s="508"/>
      <c r="CX31" s="508"/>
      <c r="CY31" s="508"/>
      <c r="CZ31" s="508"/>
      <c r="DA31" s="508"/>
      <c r="DB31" s="508"/>
      <c r="DC31" s="508"/>
      <c r="DD31" s="508"/>
      <c r="DE31" s="508"/>
      <c r="DF31" s="508"/>
      <c r="DG31" s="508"/>
      <c r="DH31" s="508"/>
      <c r="DI31" s="508"/>
      <c r="DJ31" s="508"/>
      <c r="DK31" s="508"/>
      <c r="DL31" s="508"/>
      <c r="DM31" s="508"/>
      <c r="DN31" s="508"/>
      <c r="DO31" s="508"/>
      <c r="DP31" s="508"/>
      <c r="DQ31" s="508"/>
      <c r="DR31" s="508"/>
      <c r="DS31" s="508"/>
      <c r="DT31" s="508"/>
      <c r="DU31" s="508"/>
      <c r="DV31" s="508"/>
      <c r="DW31" s="508"/>
      <c r="DX31" s="508"/>
      <c r="DY31" s="508"/>
      <c r="DZ31" s="508"/>
      <c r="EA31" s="508"/>
      <c r="EB31" s="508"/>
      <c r="EC31" s="508"/>
      <c r="ED31" s="508"/>
      <c r="EE31" s="508"/>
      <c r="EF31" s="508"/>
      <c r="EG31" s="508"/>
      <c r="EH31" s="508"/>
      <c r="EI31" s="508"/>
      <c r="EJ31" s="508"/>
      <c r="EK31" s="508"/>
      <c r="EL31" s="508"/>
      <c r="EM31" s="508"/>
      <c r="EN31" s="508"/>
      <c r="EO31" s="508"/>
      <c r="EP31" s="508"/>
      <c r="EQ31" s="508"/>
      <c r="ER31" s="508"/>
      <c r="ES31" s="508"/>
      <c r="ET31" s="508"/>
      <c r="EU31" s="508"/>
      <c r="EV31" s="508"/>
      <c r="EW31" s="508"/>
      <c r="EX31" s="508"/>
      <c r="EY31" s="508"/>
      <c r="EZ31" s="508"/>
      <c r="FA31" s="508"/>
      <c r="FB31" s="508"/>
      <c r="FC31" s="508"/>
      <c r="FD31" s="508"/>
      <c r="FE31" s="508"/>
      <c r="FF31" s="508"/>
      <c r="FG31" s="508"/>
      <c r="FH31" s="508"/>
      <c r="FI31" s="508"/>
      <c r="FJ31" s="508"/>
      <c r="FK31" s="508"/>
      <c r="FL31" s="508"/>
      <c r="FM31" s="508"/>
      <c r="FN31" s="508"/>
      <c r="FO31" s="508"/>
      <c r="FP31" s="508"/>
      <c r="FQ31" s="508"/>
      <c r="FR31" s="508"/>
      <c r="FS31" s="508"/>
      <c r="FT31" s="508"/>
      <c r="FU31" s="508"/>
      <c r="FV31" s="508"/>
      <c r="FW31" s="508"/>
      <c r="FX31" s="508"/>
      <c r="FY31" s="508"/>
      <c r="FZ31" s="508"/>
      <c r="GA31" s="508"/>
      <c r="GB31" s="508"/>
      <c r="GC31" s="508"/>
      <c r="GD31" s="508"/>
      <c r="GE31" s="508"/>
      <c r="GF31" s="508"/>
      <c r="GG31" s="508"/>
      <c r="GH31" s="508"/>
      <c r="GI31" s="508"/>
      <c r="GJ31" s="508"/>
      <c r="GK31" s="508"/>
      <c r="GL31" s="508"/>
      <c r="GM31" s="508"/>
      <c r="GN31" s="508"/>
      <c r="GO31" s="508"/>
      <c r="GP31" s="508"/>
      <c r="GQ31" s="508"/>
      <c r="GR31" s="508"/>
      <c r="GS31" s="508"/>
      <c r="GT31" s="508"/>
      <c r="GU31" s="508"/>
      <c r="GV31" s="508"/>
      <c r="GW31" s="508"/>
      <c r="GX31" s="508"/>
      <c r="GY31" s="508"/>
      <c r="GZ31" s="508"/>
      <c r="HA31" s="508"/>
      <c r="HB31" s="508"/>
      <c r="HC31" s="508"/>
      <c r="HD31" s="508"/>
      <c r="HE31" s="508"/>
      <c r="HF31" s="508"/>
      <c r="HG31" s="508"/>
      <c r="HH31" s="508"/>
      <c r="HI31" s="508"/>
      <c r="HJ31" s="508"/>
      <c r="HK31" s="508"/>
      <c r="HL31" s="508"/>
      <c r="HM31" s="508"/>
      <c r="HN31" s="508"/>
      <c r="HO31" s="508"/>
      <c r="HP31" s="508"/>
      <c r="HQ31" s="508"/>
      <c r="HR31" s="508"/>
      <c r="HS31" s="508"/>
      <c r="HT31" s="508"/>
      <c r="HU31" s="508"/>
      <c r="HV31" s="508"/>
      <c r="HW31" s="508"/>
      <c r="HX31" s="508"/>
      <c r="HY31" s="508"/>
      <c r="HZ31" s="508"/>
      <c r="IA31" s="508"/>
      <c r="IB31" s="508"/>
      <c r="IC31" s="508"/>
      <c r="ID31" s="508"/>
      <c r="IE31" s="508"/>
      <c r="IF31" s="508"/>
      <c r="IG31" s="508"/>
      <c r="IH31" s="508"/>
      <c r="II31" s="508"/>
      <c r="IJ31" s="508"/>
      <c r="IK31" s="508"/>
      <c r="IL31" s="508"/>
      <c r="IM31" s="508"/>
    </row>
    <row r="32" ht="39" customHeight="1" spans="1:247">
      <c r="A32" s="357">
        <v>1</v>
      </c>
      <c r="B32" s="312" t="s">
        <v>436</v>
      </c>
      <c r="C32" s="312" t="s">
        <v>437</v>
      </c>
      <c r="D32" s="477" t="s">
        <v>393</v>
      </c>
      <c r="E32" s="477" t="s">
        <v>438</v>
      </c>
      <c r="F32" s="483" t="s">
        <v>281</v>
      </c>
      <c r="G32" s="483">
        <v>50</v>
      </c>
      <c r="H32" s="484" t="s">
        <v>439</v>
      </c>
      <c r="I32" s="483">
        <v>2000</v>
      </c>
      <c r="J32" s="483">
        <v>2000</v>
      </c>
      <c r="K32" s="483">
        <v>2000</v>
      </c>
      <c r="L32" s="483"/>
      <c r="M32" s="483"/>
      <c r="N32" s="483"/>
      <c r="O32" s="483"/>
      <c r="P32" s="483"/>
      <c r="Q32" s="483"/>
      <c r="R32" s="483"/>
      <c r="S32" s="483"/>
      <c r="T32" s="483"/>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5"/>
      <c r="CQ32" s="495"/>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495"/>
      <c r="DV32" s="495"/>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5"/>
      <c r="EY32" s="495"/>
      <c r="EZ32" s="495"/>
      <c r="FA32" s="495"/>
      <c r="FB32" s="495"/>
      <c r="FC32" s="495"/>
      <c r="FD32" s="495"/>
      <c r="FE32" s="495"/>
      <c r="FF32" s="495"/>
      <c r="FG32" s="495"/>
      <c r="FH32" s="495"/>
      <c r="FI32" s="495"/>
      <c r="FJ32" s="495"/>
      <c r="FK32" s="495"/>
      <c r="FL32" s="495"/>
      <c r="FM32" s="495"/>
      <c r="FN32" s="495"/>
      <c r="FO32" s="495"/>
      <c r="FP32" s="495"/>
      <c r="FQ32" s="495"/>
      <c r="FR32" s="495"/>
      <c r="FS32" s="495"/>
      <c r="FT32" s="495"/>
      <c r="FU32" s="495"/>
      <c r="FV32" s="495"/>
      <c r="FW32" s="495"/>
      <c r="FX32" s="495"/>
      <c r="FY32" s="495"/>
      <c r="FZ32" s="495"/>
      <c r="GA32" s="495"/>
      <c r="GB32" s="495"/>
      <c r="GC32" s="495"/>
      <c r="GD32" s="495"/>
      <c r="GE32" s="495"/>
      <c r="GF32" s="495"/>
      <c r="GG32" s="495"/>
      <c r="GH32" s="495"/>
      <c r="GI32" s="495"/>
      <c r="GJ32" s="495"/>
      <c r="GK32" s="495"/>
      <c r="GL32" s="495"/>
      <c r="GM32" s="495"/>
      <c r="GN32" s="495"/>
      <c r="GO32" s="495"/>
      <c r="GP32" s="495"/>
      <c r="GQ32" s="495"/>
      <c r="GR32" s="495"/>
      <c r="GS32" s="495"/>
      <c r="GT32" s="495"/>
      <c r="GU32" s="495"/>
      <c r="GV32" s="495"/>
      <c r="GW32" s="495"/>
      <c r="GX32" s="495"/>
      <c r="GY32" s="495"/>
      <c r="GZ32" s="495"/>
      <c r="HA32" s="495"/>
      <c r="HB32" s="495"/>
      <c r="HC32" s="495"/>
      <c r="HD32" s="495"/>
      <c r="HE32" s="495"/>
      <c r="HF32" s="495"/>
      <c r="HG32" s="495"/>
      <c r="HH32" s="495"/>
      <c r="HI32" s="495"/>
      <c r="HJ32" s="495"/>
      <c r="HK32" s="495"/>
      <c r="HL32" s="495"/>
      <c r="HM32" s="495"/>
      <c r="HN32" s="495"/>
      <c r="HO32" s="495"/>
      <c r="HP32" s="495"/>
      <c r="HQ32" s="495"/>
      <c r="HR32" s="495"/>
      <c r="HS32" s="495"/>
      <c r="HT32" s="495"/>
      <c r="HU32" s="495"/>
      <c r="HV32" s="495"/>
      <c r="HW32" s="495"/>
      <c r="HX32" s="495"/>
      <c r="HY32" s="495"/>
      <c r="HZ32" s="495"/>
      <c r="IA32" s="495"/>
      <c r="IB32" s="495"/>
      <c r="IC32" s="495"/>
      <c r="ID32" s="495"/>
      <c r="IE32" s="495"/>
      <c r="IF32" s="495"/>
      <c r="IG32" s="495"/>
      <c r="IH32" s="495"/>
      <c r="II32" s="495"/>
      <c r="IJ32" s="495"/>
      <c r="IK32" s="495"/>
      <c r="IL32" s="495"/>
      <c r="IM32" s="495"/>
    </row>
    <row r="33" ht="39" customHeight="1" spans="1:247">
      <c r="A33" s="357">
        <v>2</v>
      </c>
      <c r="B33" s="312" t="s">
        <v>436</v>
      </c>
      <c r="C33" s="312" t="s">
        <v>437</v>
      </c>
      <c r="D33" s="477" t="s">
        <v>393</v>
      </c>
      <c r="E33" s="477" t="s">
        <v>440</v>
      </c>
      <c r="F33" s="483" t="s">
        <v>281</v>
      </c>
      <c r="G33" s="483">
        <v>50</v>
      </c>
      <c r="H33" s="484" t="s">
        <v>441</v>
      </c>
      <c r="I33" s="483">
        <v>900</v>
      </c>
      <c r="J33" s="483">
        <v>900</v>
      </c>
      <c r="K33" s="483">
        <v>900</v>
      </c>
      <c r="L33" s="483"/>
      <c r="M33" s="483"/>
      <c r="N33" s="483"/>
      <c r="O33" s="483"/>
      <c r="P33" s="483"/>
      <c r="Q33" s="483"/>
      <c r="R33" s="483"/>
      <c r="S33" s="483"/>
      <c r="T33" s="483"/>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c r="FS33" s="495"/>
      <c r="FT33" s="495"/>
      <c r="FU33" s="495"/>
      <c r="FV33" s="495"/>
      <c r="FW33" s="495"/>
      <c r="FX33" s="495"/>
      <c r="FY33" s="495"/>
      <c r="FZ33" s="495"/>
      <c r="GA33" s="495"/>
      <c r="GB33" s="495"/>
      <c r="GC33" s="495"/>
      <c r="GD33" s="495"/>
      <c r="GE33" s="495"/>
      <c r="GF33" s="495"/>
      <c r="GG33" s="495"/>
      <c r="GH33" s="495"/>
      <c r="GI33" s="495"/>
      <c r="GJ33" s="495"/>
      <c r="GK33" s="495"/>
      <c r="GL33" s="495"/>
      <c r="GM33" s="495"/>
      <c r="GN33" s="495"/>
      <c r="GO33" s="495"/>
      <c r="GP33" s="495"/>
      <c r="GQ33" s="495"/>
      <c r="GR33" s="495"/>
      <c r="GS33" s="495"/>
      <c r="GT33" s="495"/>
      <c r="GU33" s="495"/>
      <c r="GV33" s="495"/>
      <c r="GW33" s="495"/>
      <c r="GX33" s="495"/>
      <c r="GY33" s="495"/>
      <c r="GZ33" s="495"/>
      <c r="HA33" s="495"/>
      <c r="HB33" s="495"/>
      <c r="HC33" s="495"/>
      <c r="HD33" s="495"/>
      <c r="HE33" s="495"/>
      <c r="HF33" s="495"/>
      <c r="HG33" s="495"/>
      <c r="HH33" s="495"/>
      <c r="HI33" s="495"/>
      <c r="HJ33" s="495"/>
      <c r="HK33" s="495"/>
      <c r="HL33" s="495"/>
      <c r="HM33" s="495"/>
      <c r="HN33" s="495"/>
      <c r="HO33" s="495"/>
      <c r="HP33" s="495"/>
      <c r="HQ33" s="495"/>
      <c r="HR33" s="495"/>
      <c r="HS33" s="495"/>
      <c r="HT33" s="495"/>
      <c r="HU33" s="495"/>
      <c r="HV33" s="495"/>
      <c r="HW33" s="495"/>
      <c r="HX33" s="495"/>
      <c r="HY33" s="495"/>
      <c r="HZ33" s="495"/>
      <c r="IA33" s="495"/>
      <c r="IB33" s="495"/>
      <c r="IC33" s="495"/>
      <c r="ID33" s="495"/>
      <c r="IE33" s="495"/>
      <c r="IF33" s="495"/>
      <c r="IG33" s="495"/>
      <c r="IH33" s="495"/>
      <c r="II33" s="495"/>
      <c r="IJ33" s="495"/>
      <c r="IK33" s="495"/>
      <c r="IL33" s="495"/>
      <c r="IM33" s="495"/>
    </row>
    <row r="34" ht="39" customHeight="1" spans="1:247">
      <c r="A34" s="357">
        <v>3</v>
      </c>
      <c r="B34" s="312" t="s">
        <v>436</v>
      </c>
      <c r="C34" s="312" t="s">
        <v>437</v>
      </c>
      <c r="D34" s="477" t="s">
        <v>442</v>
      </c>
      <c r="E34" s="477" t="s">
        <v>443</v>
      </c>
      <c r="F34" s="483" t="s">
        <v>281</v>
      </c>
      <c r="G34" s="483">
        <v>12000</v>
      </c>
      <c r="H34" s="484" t="s">
        <v>444</v>
      </c>
      <c r="I34" s="483">
        <v>3600</v>
      </c>
      <c r="J34" s="483">
        <v>3600</v>
      </c>
      <c r="K34" s="483">
        <v>3600</v>
      </c>
      <c r="L34" s="483"/>
      <c r="M34" s="483"/>
      <c r="N34" s="483"/>
      <c r="O34" s="483"/>
      <c r="P34" s="483"/>
      <c r="Q34" s="483"/>
      <c r="R34" s="483"/>
      <c r="S34" s="483"/>
      <c r="T34" s="483"/>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row>
    <row r="35" ht="39" customHeight="1" spans="1:247">
      <c r="A35" s="357">
        <v>4</v>
      </c>
      <c r="B35" s="312" t="s">
        <v>436</v>
      </c>
      <c r="C35" s="312" t="s">
        <v>437</v>
      </c>
      <c r="D35" s="477" t="s">
        <v>445</v>
      </c>
      <c r="E35" s="477" t="s">
        <v>446</v>
      </c>
      <c r="F35" s="483" t="s">
        <v>281</v>
      </c>
      <c r="G35" s="483">
        <v>5</v>
      </c>
      <c r="H35" s="484" t="s">
        <v>447</v>
      </c>
      <c r="I35" s="483">
        <v>4878</v>
      </c>
      <c r="J35" s="483">
        <v>4878</v>
      </c>
      <c r="K35" s="483">
        <v>4878</v>
      </c>
      <c r="L35" s="483"/>
      <c r="M35" s="483"/>
      <c r="N35" s="483"/>
      <c r="O35" s="483"/>
      <c r="P35" s="483"/>
      <c r="Q35" s="483"/>
      <c r="R35" s="483"/>
      <c r="S35" s="483"/>
      <c r="T35" s="483"/>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row>
    <row r="36" ht="39" customHeight="1" spans="1:247">
      <c r="A36" s="357">
        <v>5</v>
      </c>
      <c r="B36" s="312" t="s">
        <v>436</v>
      </c>
      <c r="C36" s="312" t="s">
        <v>437</v>
      </c>
      <c r="D36" s="477" t="s">
        <v>393</v>
      </c>
      <c r="E36" s="477" t="s">
        <v>448</v>
      </c>
      <c r="F36" s="483" t="s">
        <v>281</v>
      </c>
      <c r="G36" s="483">
        <v>10</v>
      </c>
      <c r="H36" s="484" t="s">
        <v>439</v>
      </c>
      <c r="I36" s="483">
        <v>307.5</v>
      </c>
      <c r="J36" s="483">
        <v>307.5</v>
      </c>
      <c r="K36" s="483">
        <v>307.5</v>
      </c>
      <c r="L36" s="483"/>
      <c r="M36" s="483"/>
      <c r="N36" s="483"/>
      <c r="O36" s="483"/>
      <c r="P36" s="483"/>
      <c r="Q36" s="483"/>
      <c r="R36" s="483"/>
      <c r="S36" s="483"/>
      <c r="T36" s="483"/>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row>
    <row r="37" ht="39" customHeight="1" spans="1:247">
      <c r="A37" s="357">
        <v>6</v>
      </c>
      <c r="B37" s="312" t="s">
        <v>436</v>
      </c>
      <c r="C37" s="312" t="s">
        <v>437</v>
      </c>
      <c r="D37" s="477" t="s">
        <v>393</v>
      </c>
      <c r="E37" s="477" t="s">
        <v>449</v>
      </c>
      <c r="F37" s="483" t="s">
        <v>281</v>
      </c>
      <c r="G37" s="483">
        <v>80</v>
      </c>
      <c r="H37" s="484" t="s">
        <v>450</v>
      </c>
      <c r="I37" s="483">
        <v>21520</v>
      </c>
      <c r="J37" s="483">
        <v>21520</v>
      </c>
      <c r="K37" s="483">
        <v>21520</v>
      </c>
      <c r="L37" s="483"/>
      <c r="M37" s="483"/>
      <c r="N37" s="483"/>
      <c r="O37" s="483"/>
      <c r="P37" s="483"/>
      <c r="Q37" s="483"/>
      <c r="R37" s="483"/>
      <c r="S37" s="483"/>
      <c r="T37" s="483"/>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5"/>
      <c r="CQ37" s="495"/>
      <c r="CR37" s="495"/>
      <c r="CS37" s="495"/>
      <c r="CT37" s="495"/>
      <c r="CU37" s="495"/>
      <c r="CV37" s="495"/>
      <c r="CW37" s="495"/>
      <c r="CX37" s="495"/>
      <c r="CY37" s="495"/>
      <c r="CZ37" s="495"/>
      <c r="DA37" s="495"/>
      <c r="DB37" s="495"/>
      <c r="DC37" s="495"/>
      <c r="DD37" s="495"/>
      <c r="DE37" s="495"/>
      <c r="DF37" s="495"/>
      <c r="DG37" s="495"/>
      <c r="DH37" s="495"/>
      <c r="DI37" s="495"/>
      <c r="DJ37" s="495"/>
      <c r="DK37" s="495"/>
      <c r="DL37" s="495"/>
      <c r="DM37" s="495"/>
      <c r="DN37" s="495"/>
      <c r="DO37" s="495"/>
      <c r="DP37" s="495"/>
      <c r="DQ37" s="495"/>
      <c r="DR37" s="495"/>
      <c r="DS37" s="495"/>
      <c r="DT37" s="495"/>
      <c r="DU37" s="495"/>
      <c r="DV37" s="495"/>
      <c r="DW37" s="495"/>
      <c r="DX37" s="495"/>
      <c r="DY37" s="495"/>
      <c r="DZ37" s="495"/>
      <c r="EA37" s="495"/>
      <c r="EB37" s="495"/>
      <c r="EC37" s="495"/>
      <c r="ED37" s="495"/>
      <c r="EE37" s="495"/>
      <c r="EF37" s="495"/>
      <c r="EG37" s="495"/>
      <c r="EH37" s="495"/>
      <c r="EI37" s="495"/>
      <c r="EJ37" s="495"/>
      <c r="EK37" s="495"/>
      <c r="EL37" s="495"/>
      <c r="EM37" s="495"/>
      <c r="EN37" s="495"/>
      <c r="EO37" s="495"/>
      <c r="EP37" s="495"/>
      <c r="EQ37" s="495"/>
      <c r="ER37" s="495"/>
      <c r="ES37" s="495"/>
      <c r="ET37" s="495"/>
      <c r="EU37" s="495"/>
      <c r="EV37" s="495"/>
      <c r="EW37" s="495"/>
      <c r="EX37" s="495"/>
      <c r="EY37" s="495"/>
      <c r="EZ37" s="495"/>
      <c r="FA37" s="495"/>
      <c r="FB37" s="495"/>
      <c r="FC37" s="495"/>
      <c r="FD37" s="495"/>
      <c r="FE37" s="495"/>
      <c r="FF37" s="495"/>
      <c r="FG37" s="495"/>
      <c r="FH37" s="495"/>
      <c r="FI37" s="495"/>
      <c r="FJ37" s="495"/>
      <c r="FK37" s="495"/>
      <c r="FL37" s="495"/>
      <c r="FM37" s="495"/>
      <c r="FN37" s="495"/>
      <c r="FO37" s="495"/>
      <c r="FP37" s="495"/>
      <c r="FQ37" s="495"/>
      <c r="FR37" s="495"/>
      <c r="FS37" s="495"/>
      <c r="FT37" s="495"/>
      <c r="FU37" s="495"/>
      <c r="FV37" s="495"/>
      <c r="FW37" s="495"/>
      <c r="FX37" s="495"/>
      <c r="FY37" s="495"/>
      <c r="FZ37" s="495"/>
      <c r="GA37" s="495"/>
      <c r="GB37" s="495"/>
      <c r="GC37" s="495"/>
      <c r="GD37" s="495"/>
      <c r="GE37" s="495"/>
      <c r="GF37" s="495"/>
      <c r="GG37" s="495"/>
      <c r="GH37" s="495"/>
      <c r="GI37" s="495"/>
      <c r="GJ37" s="495"/>
      <c r="GK37" s="495"/>
      <c r="GL37" s="495"/>
      <c r="GM37" s="495"/>
      <c r="GN37" s="495"/>
      <c r="GO37" s="495"/>
      <c r="GP37" s="495"/>
      <c r="GQ37" s="495"/>
      <c r="GR37" s="495"/>
      <c r="GS37" s="495"/>
      <c r="GT37" s="495"/>
      <c r="GU37" s="495"/>
      <c r="GV37" s="495"/>
      <c r="GW37" s="495"/>
      <c r="GX37" s="495"/>
      <c r="GY37" s="495"/>
      <c r="GZ37" s="495"/>
      <c r="HA37" s="495"/>
      <c r="HB37" s="495"/>
      <c r="HC37" s="495"/>
      <c r="HD37" s="495"/>
      <c r="HE37" s="495"/>
      <c r="HF37" s="495"/>
      <c r="HG37" s="495"/>
      <c r="HH37" s="495"/>
      <c r="HI37" s="495"/>
      <c r="HJ37" s="495"/>
      <c r="HK37" s="495"/>
      <c r="HL37" s="495"/>
      <c r="HM37" s="495"/>
      <c r="HN37" s="495"/>
      <c r="HO37" s="495"/>
      <c r="HP37" s="495"/>
      <c r="HQ37" s="495"/>
      <c r="HR37" s="495"/>
      <c r="HS37" s="495"/>
      <c r="HT37" s="495"/>
      <c r="HU37" s="495"/>
      <c r="HV37" s="495"/>
      <c r="HW37" s="495"/>
      <c r="HX37" s="495"/>
      <c r="HY37" s="495"/>
      <c r="HZ37" s="495"/>
      <c r="IA37" s="495"/>
      <c r="IB37" s="495"/>
      <c r="IC37" s="495"/>
      <c r="ID37" s="495"/>
      <c r="IE37" s="495"/>
      <c r="IF37" s="495"/>
      <c r="IG37" s="495"/>
      <c r="IH37" s="495"/>
      <c r="II37" s="495"/>
      <c r="IJ37" s="495"/>
      <c r="IK37" s="495"/>
      <c r="IL37" s="495"/>
      <c r="IM37" s="495"/>
    </row>
    <row r="38" ht="39" customHeight="1" spans="1:247">
      <c r="A38" s="357">
        <v>7</v>
      </c>
      <c r="B38" s="312" t="s">
        <v>436</v>
      </c>
      <c r="C38" s="312" t="s">
        <v>437</v>
      </c>
      <c r="D38" s="477" t="s">
        <v>451</v>
      </c>
      <c r="E38" s="477" t="s">
        <v>452</v>
      </c>
      <c r="F38" s="483" t="s">
        <v>281</v>
      </c>
      <c r="G38" s="483">
        <v>2</v>
      </c>
      <c r="H38" s="484" t="s">
        <v>453</v>
      </c>
      <c r="I38" s="483">
        <v>5000</v>
      </c>
      <c r="J38" s="483">
        <v>5000</v>
      </c>
      <c r="K38" s="483">
        <v>5000</v>
      </c>
      <c r="L38" s="483"/>
      <c r="M38" s="483"/>
      <c r="N38" s="483"/>
      <c r="O38" s="483"/>
      <c r="P38" s="483"/>
      <c r="Q38" s="483"/>
      <c r="R38" s="483"/>
      <c r="S38" s="483"/>
      <c r="T38" s="483"/>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row>
    <row r="39" ht="39" customHeight="1" spans="1:247">
      <c r="A39" s="357">
        <v>8</v>
      </c>
      <c r="B39" s="312" t="s">
        <v>436</v>
      </c>
      <c r="C39" s="312" t="s">
        <v>437</v>
      </c>
      <c r="D39" s="477" t="s">
        <v>393</v>
      </c>
      <c r="E39" s="477" t="s">
        <v>454</v>
      </c>
      <c r="F39" s="483" t="s">
        <v>281</v>
      </c>
      <c r="G39" s="483">
        <v>1000</v>
      </c>
      <c r="H39" s="484" t="s">
        <v>455</v>
      </c>
      <c r="I39" s="483">
        <v>160</v>
      </c>
      <c r="J39" s="483">
        <v>160</v>
      </c>
      <c r="K39" s="483">
        <v>160</v>
      </c>
      <c r="L39" s="483"/>
      <c r="M39" s="483"/>
      <c r="N39" s="483"/>
      <c r="O39" s="483"/>
      <c r="P39" s="483"/>
      <c r="Q39" s="483"/>
      <c r="R39" s="483"/>
      <c r="S39" s="483"/>
      <c r="T39" s="483"/>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c r="CU39" s="495"/>
      <c r="CV39" s="495"/>
      <c r="CW39" s="495"/>
      <c r="CX39" s="495"/>
      <c r="CY39" s="495"/>
      <c r="CZ39" s="495"/>
      <c r="DA39" s="495"/>
      <c r="DB39" s="495"/>
      <c r="DC39" s="495"/>
      <c r="DD39" s="495"/>
      <c r="DE39" s="495"/>
      <c r="DF39" s="495"/>
      <c r="DG39" s="495"/>
      <c r="DH39" s="495"/>
      <c r="DI39" s="495"/>
      <c r="DJ39" s="495"/>
      <c r="DK39" s="495"/>
      <c r="DL39" s="495"/>
      <c r="DM39" s="495"/>
      <c r="DN39" s="495"/>
      <c r="DO39" s="495"/>
      <c r="DP39" s="495"/>
      <c r="DQ39" s="495"/>
      <c r="DR39" s="495"/>
      <c r="DS39" s="495"/>
      <c r="DT39" s="495"/>
      <c r="DU39" s="495"/>
      <c r="DV39" s="495"/>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5"/>
      <c r="EY39" s="495"/>
      <c r="EZ39" s="495"/>
      <c r="FA39" s="495"/>
      <c r="FB39" s="495"/>
      <c r="FC39" s="495"/>
      <c r="FD39" s="495"/>
      <c r="FE39" s="495"/>
      <c r="FF39" s="495"/>
      <c r="FG39" s="495"/>
      <c r="FH39" s="495"/>
      <c r="FI39" s="495"/>
      <c r="FJ39" s="495"/>
      <c r="FK39" s="495"/>
      <c r="FL39" s="495"/>
      <c r="FM39" s="495"/>
      <c r="FN39" s="495"/>
      <c r="FO39" s="495"/>
      <c r="FP39" s="495"/>
      <c r="FQ39" s="495"/>
      <c r="FR39" s="495"/>
      <c r="FS39" s="495"/>
      <c r="FT39" s="495"/>
      <c r="FU39" s="495"/>
      <c r="FV39" s="495"/>
      <c r="FW39" s="495"/>
      <c r="FX39" s="495"/>
      <c r="FY39" s="495"/>
      <c r="FZ39" s="495"/>
      <c r="GA39" s="495"/>
      <c r="GB39" s="495"/>
      <c r="GC39" s="495"/>
      <c r="GD39" s="495"/>
      <c r="GE39" s="495"/>
      <c r="GF39" s="495"/>
      <c r="GG39" s="495"/>
      <c r="GH39" s="495"/>
      <c r="GI39" s="495"/>
      <c r="GJ39" s="495"/>
      <c r="GK39" s="495"/>
      <c r="GL39" s="495"/>
      <c r="GM39" s="495"/>
      <c r="GN39" s="495"/>
      <c r="GO39" s="495"/>
      <c r="GP39" s="495"/>
      <c r="GQ39" s="495"/>
      <c r="GR39" s="495"/>
      <c r="GS39" s="495"/>
      <c r="GT39" s="495"/>
      <c r="GU39" s="495"/>
      <c r="GV39" s="495"/>
      <c r="GW39" s="495"/>
      <c r="GX39" s="495"/>
      <c r="GY39" s="495"/>
      <c r="GZ39" s="495"/>
      <c r="HA39" s="495"/>
      <c r="HB39" s="495"/>
      <c r="HC39" s="495"/>
      <c r="HD39" s="495"/>
      <c r="HE39" s="495"/>
      <c r="HF39" s="495"/>
      <c r="HG39" s="495"/>
      <c r="HH39" s="495"/>
      <c r="HI39" s="495"/>
      <c r="HJ39" s="495"/>
      <c r="HK39" s="495"/>
      <c r="HL39" s="495"/>
      <c r="HM39" s="495"/>
      <c r="HN39" s="495"/>
      <c r="HO39" s="495"/>
      <c r="HP39" s="495"/>
      <c r="HQ39" s="495"/>
      <c r="HR39" s="495"/>
      <c r="HS39" s="495"/>
      <c r="HT39" s="495"/>
      <c r="HU39" s="495"/>
      <c r="HV39" s="495"/>
      <c r="HW39" s="495"/>
      <c r="HX39" s="495"/>
      <c r="HY39" s="495"/>
      <c r="HZ39" s="495"/>
      <c r="IA39" s="495"/>
      <c r="IB39" s="495"/>
      <c r="IC39" s="495"/>
      <c r="ID39" s="495"/>
      <c r="IE39" s="495"/>
      <c r="IF39" s="495"/>
      <c r="IG39" s="495"/>
      <c r="IH39" s="495"/>
      <c r="II39" s="495"/>
      <c r="IJ39" s="495"/>
      <c r="IK39" s="495"/>
      <c r="IL39" s="495"/>
      <c r="IM39" s="495"/>
    </row>
    <row r="40" ht="39" customHeight="1" spans="1:247">
      <c r="A40" s="357">
        <v>9</v>
      </c>
      <c r="B40" s="312" t="s">
        <v>436</v>
      </c>
      <c r="C40" s="312" t="s">
        <v>437</v>
      </c>
      <c r="D40" s="477" t="s">
        <v>393</v>
      </c>
      <c r="E40" s="477" t="s">
        <v>435</v>
      </c>
      <c r="F40" s="483" t="s">
        <v>281</v>
      </c>
      <c r="G40" s="483">
        <v>288</v>
      </c>
      <c r="H40" s="484" t="s">
        <v>456</v>
      </c>
      <c r="I40" s="483">
        <v>576</v>
      </c>
      <c r="J40" s="483">
        <v>576</v>
      </c>
      <c r="K40" s="483">
        <v>576</v>
      </c>
      <c r="L40" s="483"/>
      <c r="M40" s="483"/>
      <c r="N40" s="483"/>
      <c r="O40" s="483"/>
      <c r="P40" s="483"/>
      <c r="Q40" s="483"/>
      <c r="R40" s="483"/>
      <c r="S40" s="483"/>
      <c r="T40" s="483"/>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5"/>
      <c r="CT40" s="495"/>
      <c r="CU40" s="495"/>
      <c r="CV40" s="495"/>
      <c r="CW40" s="495"/>
      <c r="CX40" s="495"/>
      <c r="CY40" s="495"/>
      <c r="CZ40" s="495"/>
      <c r="DA40" s="495"/>
      <c r="DB40" s="495"/>
      <c r="DC40" s="495"/>
      <c r="DD40" s="495"/>
      <c r="DE40" s="495"/>
      <c r="DF40" s="495"/>
      <c r="DG40" s="495"/>
      <c r="DH40" s="495"/>
      <c r="DI40" s="495"/>
      <c r="DJ40" s="495"/>
      <c r="DK40" s="495"/>
      <c r="DL40" s="495"/>
      <c r="DM40" s="495"/>
      <c r="DN40" s="495"/>
      <c r="DO40" s="495"/>
      <c r="DP40" s="495"/>
      <c r="DQ40" s="495"/>
      <c r="DR40" s="495"/>
      <c r="DS40" s="495"/>
      <c r="DT40" s="495"/>
      <c r="DU40" s="495"/>
      <c r="DV40" s="495"/>
      <c r="DW40" s="495"/>
      <c r="DX40" s="495"/>
      <c r="DY40" s="495"/>
      <c r="DZ40" s="495"/>
      <c r="EA40" s="495"/>
      <c r="EB40" s="495"/>
      <c r="EC40" s="495"/>
      <c r="ED40" s="495"/>
      <c r="EE40" s="495"/>
      <c r="EF40" s="495"/>
      <c r="EG40" s="495"/>
      <c r="EH40" s="495"/>
      <c r="EI40" s="495"/>
      <c r="EJ40" s="495"/>
      <c r="EK40" s="495"/>
      <c r="EL40" s="495"/>
      <c r="EM40" s="495"/>
      <c r="EN40" s="495"/>
      <c r="EO40" s="495"/>
      <c r="EP40" s="495"/>
      <c r="EQ40" s="495"/>
      <c r="ER40" s="495"/>
      <c r="ES40" s="495"/>
      <c r="ET40" s="495"/>
      <c r="EU40" s="495"/>
      <c r="EV40" s="495"/>
      <c r="EW40" s="495"/>
      <c r="EX40" s="495"/>
      <c r="EY40" s="495"/>
      <c r="EZ40" s="495"/>
      <c r="FA40" s="495"/>
      <c r="FB40" s="495"/>
      <c r="FC40" s="495"/>
      <c r="FD40" s="495"/>
      <c r="FE40" s="495"/>
      <c r="FF40" s="495"/>
      <c r="FG40" s="495"/>
      <c r="FH40" s="495"/>
      <c r="FI40" s="495"/>
      <c r="FJ40" s="495"/>
      <c r="FK40" s="495"/>
      <c r="FL40" s="495"/>
      <c r="FM40" s="495"/>
      <c r="FN40" s="495"/>
      <c r="FO40" s="495"/>
      <c r="FP40" s="495"/>
      <c r="FQ40" s="495"/>
      <c r="FR40" s="495"/>
      <c r="FS40" s="495"/>
      <c r="FT40" s="495"/>
      <c r="FU40" s="495"/>
      <c r="FV40" s="495"/>
      <c r="FW40" s="495"/>
      <c r="FX40" s="495"/>
      <c r="FY40" s="495"/>
      <c r="FZ40" s="495"/>
      <c r="GA40" s="495"/>
      <c r="GB40" s="495"/>
      <c r="GC40" s="495"/>
      <c r="GD40" s="495"/>
      <c r="GE40" s="495"/>
      <c r="GF40" s="495"/>
      <c r="GG40" s="495"/>
      <c r="GH40" s="495"/>
      <c r="GI40" s="495"/>
      <c r="GJ40" s="495"/>
      <c r="GK40" s="495"/>
      <c r="GL40" s="495"/>
      <c r="GM40" s="495"/>
      <c r="GN40" s="495"/>
      <c r="GO40" s="495"/>
      <c r="GP40" s="495"/>
      <c r="GQ40" s="495"/>
      <c r="GR40" s="495"/>
      <c r="GS40" s="495"/>
      <c r="GT40" s="495"/>
      <c r="GU40" s="495"/>
      <c r="GV40" s="495"/>
      <c r="GW40" s="495"/>
      <c r="GX40" s="495"/>
      <c r="GY40" s="495"/>
      <c r="GZ40" s="495"/>
      <c r="HA40" s="495"/>
      <c r="HB40" s="495"/>
      <c r="HC40" s="495"/>
      <c r="HD40" s="495"/>
      <c r="HE40" s="495"/>
      <c r="HF40" s="495"/>
      <c r="HG40" s="495"/>
      <c r="HH40" s="495"/>
      <c r="HI40" s="495"/>
      <c r="HJ40" s="495"/>
      <c r="HK40" s="495"/>
      <c r="HL40" s="495"/>
      <c r="HM40" s="495"/>
      <c r="HN40" s="495"/>
      <c r="HO40" s="495"/>
      <c r="HP40" s="495"/>
      <c r="HQ40" s="495"/>
      <c r="HR40" s="495"/>
      <c r="HS40" s="495"/>
      <c r="HT40" s="495"/>
      <c r="HU40" s="495"/>
      <c r="HV40" s="495"/>
      <c r="HW40" s="495"/>
      <c r="HX40" s="495"/>
      <c r="HY40" s="495"/>
      <c r="HZ40" s="495"/>
      <c r="IA40" s="495"/>
      <c r="IB40" s="495"/>
      <c r="IC40" s="495"/>
      <c r="ID40" s="495"/>
      <c r="IE40" s="495"/>
      <c r="IF40" s="495"/>
      <c r="IG40" s="495"/>
      <c r="IH40" s="495"/>
      <c r="II40" s="495"/>
      <c r="IJ40" s="495"/>
      <c r="IK40" s="495"/>
      <c r="IL40" s="495"/>
      <c r="IM40" s="495"/>
    </row>
    <row r="41" ht="39" customHeight="1" spans="1:247">
      <c r="A41" s="357">
        <v>10</v>
      </c>
      <c r="B41" s="312" t="s">
        <v>436</v>
      </c>
      <c r="C41" s="312" t="s">
        <v>437</v>
      </c>
      <c r="D41" s="477" t="s">
        <v>445</v>
      </c>
      <c r="E41" s="477" t="s">
        <v>457</v>
      </c>
      <c r="F41" s="483" t="s">
        <v>281</v>
      </c>
      <c r="G41" s="483">
        <v>5</v>
      </c>
      <c r="H41" s="484" t="s">
        <v>444</v>
      </c>
      <c r="I41" s="483">
        <v>6900</v>
      </c>
      <c r="J41" s="483">
        <v>6900</v>
      </c>
      <c r="K41" s="483">
        <v>6900</v>
      </c>
      <c r="L41" s="483"/>
      <c r="M41" s="483"/>
      <c r="N41" s="483"/>
      <c r="O41" s="483"/>
      <c r="P41" s="483"/>
      <c r="Q41" s="483"/>
      <c r="R41" s="483"/>
      <c r="S41" s="483"/>
      <c r="T41" s="483"/>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c r="CU41" s="495"/>
      <c r="CV41" s="495"/>
      <c r="CW41" s="495"/>
      <c r="CX41" s="495"/>
      <c r="CY41" s="495"/>
      <c r="CZ41" s="495"/>
      <c r="DA41" s="495"/>
      <c r="DB41" s="495"/>
      <c r="DC41" s="495"/>
      <c r="DD41" s="495"/>
      <c r="DE41" s="495"/>
      <c r="DF41" s="495"/>
      <c r="DG41" s="495"/>
      <c r="DH41" s="495"/>
      <c r="DI41" s="495"/>
      <c r="DJ41" s="495"/>
      <c r="DK41" s="495"/>
      <c r="DL41" s="495"/>
      <c r="DM41" s="495"/>
      <c r="DN41" s="495"/>
      <c r="DO41" s="495"/>
      <c r="DP41" s="495"/>
      <c r="DQ41" s="495"/>
      <c r="DR41" s="495"/>
      <c r="DS41" s="495"/>
      <c r="DT41" s="495"/>
      <c r="DU41" s="495"/>
      <c r="DV41" s="495"/>
      <c r="DW41" s="495"/>
      <c r="DX41" s="495"/>
      <c r="DY41" s="495"/>
      <c r="DZ41" s="495"/>
      <c r="EA41" s="495"/>
      <c r="EB41" s="495"/>
      <c r="EC41" s="495"/>
      <c r="ED41" s="495"/>
      <c r="EE41" s="495"/>
      <c r="EF41" s="495"/>
      <c r="EG41" s="495"/>
      <c r="EH41" s="495"/>
      <c r="EI41" s="495"/>
      <c r="EJ41" s="495"/>
      <c r="EK41" s="495"/>
      <c r="EL41" s="495"/>
      <c r="EM41" s="495"/>
      <c r="EN41" s="495"/>
      <c r="EO41" s="495"/>
      <c r="EP41" s="495"/>
      <c r="EQ41" s="495"/>
      <c r="ER41" s="495"/>
      <c r="ES41" s="495"/>
      <c r="ET41" s="495"/>
      <c r="EU41" s="495"/>
      <c r="EV41" s="495"/>
      <c r="EW41" s="495"/>
      <c r="EX41" s="495"/>
      <c r="EY41" s="495"/>
      <c r="EZ41" s="495"/>
      <c r="FA41" s="495"/>
      <c r="FB41" s="495"/>
      <c r="FC41" s="495"/>
      <c r="FD41" s="495"/>
      <c r="FE41" s="495"/>
      <c r="FF41" s="495"/>
      <c r="FG41" s="495"/>
      <c r="FH41" s="495"/>
      <c r="FI41" s="495"/>
      <c r="FJ41" s="495"/>
      <c r="FK41" s="495"/>
      <c r="FL41" s="495"/>
      <c r="FM41" s="495"/>
      <c r="FN41" s="495"/>
      <c r="FO41" s="495"/>
      <c r="FP41" s="495"/>
      <c r="FQ41" s="495"/>
      <c r="FR41" s="495"/>
      <c r="FS41" s="495"/>
      <c r="FT41" s="495"/>
      <c r="FU41" s="495"/>
      <c r="FV41" s="495"/>
      <c r="FW41" s="495"/>
      <c r="FX41" s="495"/>
      <c r="FY41" s="495"/>
      <c r="FZ41" s="495"/>
      <c r="GA41" s="495"/>
      <c r="GB41" s="495"/>
      <c r="GC41" s="495"/>
      <c r="GD41" s="495"/>
      <c r="GE41" s="495"/>
      <c r="GF41" s="495"/>
      <c r="GG41" s="495"/>
      <c r="GH41" s="495"/>
      <c r="GI41" s="495"/>
      <c r="GJ41" s="495"/>
      <c r="GK41" s="495"/>
      <c r="GL41" s="495"/>
      <c r="GM41" s="495"/>
      <c r="GN41" s="495"/>
      <c r="GO41" s="495"/>
      <c r="GP41" s="495"/>
      <c r="GQ41" s="495"/>
      <c r="GR41" s="495"/>
      <c r="GS41" s="495"/>
      <c r="GT41" s="495"/>
      <c r="GU41" s="495"/>
      <c r="GV41" s="495"/>
      <c r="GW41" s="495"/>
      <c r="GX41" s="495"/>
      <c r="GY41" s="495"/>
      <c r="GZ41" s="495"/>
      <c r="HA41" s="495"/>
      <c r="HB41" s="495"/>
      <c r="HC41" s="495"/>
      <c r="HD41" s="495"/>
      <c r="HE41" s="495"/>
      <c r="HF41" s="495"/>
      <c r="HG41" s="495"/>
      <c r="HH41" s="495"/>
      <c r="HI41" s="495"/>
      <c r="HJ41" s="495"/>
      <c r="HK41" s="495"/>
      <c r="HL41" s="495"/>
      <c r="HM41" s="495"/>
      <c r="HN41" s="495"/>
      <c r="HO41" s="495"/>
      <c r="HP41" s="495"/>
      <c r="HQ41" s="495"/>
      <c r="HR41" s="495"/>
      <c r="HS41" s="495"/>
      <c r="HT41" s="495"/>
      <c r="HU41" s="495"/>
      <c r="HV41" s="495"/>
      <c r="HW41" s="495"/>
      <c r="HX41" s="495"/>
      <c r="HY41" s="495"/>
      <c r="HZ41" s="495"/>
      <c r="IA41" s="495"/>
      <c r="IB41" s="495"/>
      <c r="IC41" s="495"/>
      <c r="ID41" s="495"/>
      <c r="IE41" s="495"/>
      <c r="IF41" s="495"/>
      <c r="IG41" s="495"/>
      <c r="IH41" s="495"/>
      <c r="II41" s="495"/>
      <c r="IJ41" s="495"/>
      <c r="IK41" s="495"/>
      <c r="IL41" s="495"/>
      <c r="IM41" s="495"/>
    </row>
    <row r="42" ht="39" customHeight="1" spans="1:247">
      <c r="A42" s="357">
        <v>11</v>
      </c>
      <c r="B42" s="312" t="s">
        <v>436</v>
      </c>
      <c r="C42" s="312" t="s">
        <v>437</v>
      </c>
      <c r="D42" s="477" t="s">
        <v>393</v>
      </c>
      <c r="E42" s="477" t="s">
        <v>413</v>
      </c>
      <c r="F42" s="483" t="s">
        <v>281</v>
      </c>
      <c r="G42" s="483">
        <v>20</v>
      </c>
      <c r="H42" s="484" t="s">
        <v>439</v>
      </c>
      <c r="I42" s="483">
        <v>3300</v>
      </c>
      <c r="J42" s="483">
        <v>3300</v>
      </c>
      <c r="K42" s="483">
        <v>3300</v>
      </c>
      <c r="L42" s="483"/>
      <c r="M42" s="483"/>
      <c r="N42" s="483"/>
      <c r="O42" s="483"/>
      <c r="P42" s="483"/>
      <c r="Q42" s="483"/>
      <c r="R42" s="483"/>
      <c r="S42" s="483"/>
      <c r="T42" s="483"/>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c r="CU42" s="495"/>
      <c r="CV42" s="495"/>
      <c r="CW42" s="495"/>
      <c r="CX42" s="495"/>
      <c r="CY42" s="495"/>
      <c r="CZ42" s="495"/>
      <c r="DA42" s="495"/>
      <c r="DB42" s="495"/>
      <c r="DC42" s="495"/>
      <c r="DD42" s="495"/>
      <c r="DE42" s="495"/>
      <c r="DF42" s="495"/>
      <c r="DG42" s="495"/>
      <c r="DH42" s="495"/>
      <c r="DI42" s="495"/>
      <c r="DJ42" s="495"/>
      <c r="DK42" s="495"/>
      <c r="DL42" s="495"/>
      <c r="DM42" s="495"/>
      <c r="DN42" s="495"/>
      <c r="DO42" s="495"/>
      <c r="DP42" s="495"/>
      <c r="DQ42" s="495"/>
      <c r="DR42" s="495"/>
      <c r="DS42" s="495"/>
      <c r="DT42" s="495"/>
      <c r="DU42" s="495"/>
      <c r="DV42" s="495"/>
      <c r="DW42" s="495"/>
      <c r="DX42" s="495"/>
      <c r="DY42" s="495"/>
      <c r="DZ42" s="495"/>
      <c r="EA42" s="495"/>
      <c r="EB42" s="495"/>
      <c r="EC42" s="495"/>
      <c r="ED42" s="495"/>
      <c r="EE42" s="495"/>
      <c r="EF42" s="495"/>
      <c r="EG42" s="495"/>
      <c r="EH42" s="495"/>
      <c r="EI42" s="495"/>
      <c r="EJ42" s="495"/>
      <c r="EK42" s="495"/>
      <c r="EL42" s="495"/>
      <c r="EM42" s="495"/>
      <c r="EN42" s="495"/>
      <c r="EO42" s="495"/>
      <c r="EP42" s="495"/>
      <c r="EQ42" s="495"/>
      <c r="ER42" s="495"/>
      <c r="ES42" s="495"/>
      <c r="ET42" s="495"/>
      <c r="EU42" s="495"/>
      <c r="EV42" s="495"/>
      <c r="EW42" s="495"/>
      <c r="EX42" s="495"/>
      <c r="EY42" s="495"/>
      <c r="EZ42" s="495"/>
      <c r="FA42" s="495"/>
      <c r="FB42" s="495"/>
      <c r="FC42" s="495"/>
      <c r="FD42" s="495"/>
      <c r="FE42" s="495"/>
      <c r="FF42" s="495"/>
      <c r="FG42" s="495"/>
      <c r="FH42" s="495"/>
      <c r="FI42" s="495"/>
      <c r="FJ42" s="495"/>
      <c r="FK42" s="495"/>
      <c r="FL42" s="495"/>
      <c r="FM42" s="495"/>
      <c r="FN42" s="495"/>
      <c r="FO42" s="495"/>
      <c r="FP42" s="495"/>
      <c r="FQ42" s="495"/>
      <c r="FR42" s="495"/>
      <c r="FS42" s="495"/>
      <c r="FT42" s="495"/>
      <c r="FU42" s="495"/>
      <c r="FV42" s="495"/>
      <c r="FW42" s="495"/>
      <c r="FX42" s="495"/>
      <c r="FY42" s="495"/>
      <c r="FZ42" s="495"/>
      <c r="GA42" s="495"/>
      <c r="GB42" s="495"/>
      <c r="GC42" s="495"/>
      <c r="GD42" s="495"/>
      <c r="GE42" s="495"/>
      <c r="GF42" s="495"/>
      <c r="GG42" s="495"/>
      <c r="GH42" s="495"/>
      <c r="GI42" s="495"/>
      <c r="GJ42" s="495"/>
      <c r="GK42" s="495"/>
      <c r="GL42" s="495"/>
      <c r="GM42" s="495"/>
      <c r="GN42" s="495"/>
      <c r="GO42" s="495"/>
      <c r="GP42" s="495"/>
      <c r="GQ42" s="495"/>
      <c r="GR42" s="495"/>
      <c r="GS42" s="495"/>
      <c r="GT42" s="495"/>
      <c r="GU42" s="495"/>
      <c r="GV42" s="495"/>
      <c r="GW42" s="495"/>
      <c r="GX42" s="495"/>
      <c r="GY42" s="495"/>
      <c r="GZ42" s="495"/>
      <c r="HA42" s="495"/>
      <c r="HB42" s="495"/>
      <c r="HC42" s="495"/>
      <c r="HD42" s="495"/>
      <c r="HE42" s="495"/>
      <c r="HF42" s="495"/>
      <c r="HG42" s="495"/>
      <c r="HH42" s="495"/>
      <c r="HI42" s="495"/>
      <c r="HJ42" s="495"/>
      <c r="HK42" s="495"/>
      <c r="HL42" s="495"/>
      <c r="HM42" s="495"/>
      <c r="HN42" s="495"/>
      <c r="HO42" s="495"/>
      <c r="HP42" s="495"/>
      <c r="HQ42" s="495"/>
      <c r="HR42" s="495"/>
      <c r="HS42" s="495"/>
      <c r="HT42" s="495"/>
      <c r="HU42" s="495"/>
      <c r="HV42" s="495"/>
      <c r="HW42" s="495"/>
      <c r="HX42" s="495"/>
      <c r="HY42" s="495"/>
      <c r="HZ42" s="495"/>
      <c r="IA42" s="495"/>
      <c r="IB42" s="495"/>
      <c r="IC42" s="495"/>
      <c r="ID42" s="495"/>
      <c r="IE42" s="495"/>
      <c r="IF42" s="495"/>
      <c r="IG42" s="495"/>
      <c r="IH42" s="495"/>
      <c r="II42" s="495"/>
      <c r="IJ42" s="495"/>
      <c r="IK42" s="495"/>
      <c r="IL42" s="495"/>
      <c r="IM42" s="495"/>
    </row>
    <row r="43" ht="39" customHeight="1" spans="1:247">
      <c r="A43" s="357">
        <v>12</v>
      </c>
      <c r="B43" s="312" t="s">
        <v>436</v>
      </c>
      <c r="C43" s="312" t="s">
        <v>437</v>
      </c>
      <c r="D43" s="477" t="s">
        <v>445</v>
      </c>
      <c r="E43" s="477" t="s">
        <v>458</v>
      </c>
      <c r="F43" s="483" t="s">
        <v>281</v>
      </c>
      <c r="G43" s="483">
        <v>5</v>
      </c>
      <c r="H43" s="484" t="s">
        <v>459</v>
      </c>
      <c r="I43" s="483">
        <v>6750</v>
      </c>
      <c r="J43" s="483">
        <v>6750</v>
      </c>
      <c r="K43" s="483">
        <v>6750</v>
      </c>
      <c r="L43" s="483"/>
      <c r="M43" s="483"/>
      <c r="N43" s="483"/>
      <c r="O43" s="483"/>
      <c r="P43" s="483"/>
      <c r="Q43" s="483"/>
      <c r="R43" s="483"/>
      <c r="S43" s="483"/>
      <c r="T43" s="483"/>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495"/>
      <c r="CY43" s="495"/>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5"/>
      <c r="DV43" s="495"/>
      <c r="DW43" s="495"/>
      <c r="DX43" s="495"/>
      <c r="DY43" s="495"/>
      <c r="DZ43" s="495"/>
      <c r="EA43" s="495"/>
      <c r="EB43" s="495"/>
      <c r="EC43" s="495"/>
      <c r="ED43" s="495"/>
      <c r="EE43" s="495"/>
      <c r="EF43" s="495"/>
      <c r="EG43" s="495"/>
      <c r="EH43" s="495"/>
      <c r="EI43" s="495"/>
      <c r="EJ43" s="495"/>
      <c r="EK43" s="495"/>
      <c r="EL43" s="495"/>
      <c r="EM43" s="495"/>
      <c r="EN43" s="495"/>
      <c r="EO43" s="495"/>
      <c r="EP43" s="495"/>
      <c r="EQ43" s="495"/>
      <c r="ER43" s="495"/>
      <c r="ES43" s="495"/>
      <c r="ET43" s="495"/>
      <c r="EU43" s="495"/>
      <c r="EV43" s="495"/>
      <c r="EW43" s="495"/>
      <c r="EX43" s="495"/>
      <c r="EY43" s="495"/>
      <c r="EZ43" s="495"/>
      <c r="FA43" s="495"/>
      <c r="FB43" s="495"/>
      <c r="FC43" s="495"/>
      <c r="FD43" s="495"/>
      <c r="FE43" s="495"/>
      <c r="FF43" s="495"/>
      <c r="FG43" s="495"/>
      <c r="FH43" s="495"/>
      <c r="FI43" s="495"/>
      <c r="FJ43" s="495"/>
      <c r="FK43" s="495"/>
      <c r="FL43" s="495"/>
      <c r="FM43" s="495"/>
      <c r="FN43" s="495"/>
      <c r="FO43" s="495"/>
      <c r="FP43" s="495"/>
      <c r="FQ43" s="495"/>
      <c r="FR43" s="495"/>
      <c r="FS43" s="495"/>
      <c r="FT43" s="495"/>
      <c r="FU43" s="495"/>
      <c r="FV43" s="495"/>
      <c r="FW43" s="495"/>
      <c r="FX43" s="495"/>
      <c r="FY43" s="495"/>
      <c r="FZ43" s="495"/>
      <c r="GA43" s="495"/>
      <c r="GB43" s="495"/>
      <c r="GC43" s="495"/>
      <c r="GD43" s="495"/>
      <c r="GE43" s="495"/>
      <c r="GF43" s="495"/>
      <c r="GG43" s="495"/>
      <c r="GH43" s="495"/>
      <c r="GI43" s="495"/>
      <c r="GJ43" s="495"/>
      <c r="GK43" s="495"/>
      <c r="GL43" s="495"/>
      <c r="GM43" s="495"/>
      <c r="GN43" s="495"/>
      <c r="GO43" s="495"/>
      <c r="GP43" s="495"/>
      <c r="GQ43" s="495"/>
      <c r="GR43" s="495"/>
      <c r="GS43" s="495"/>
      <c r="GT43" s="495"/>
      <c r="GU43" s="495"/>
      <c r="GV43" s="495"/>
      <c r="GW43" s="495"/>
      <c r="GX43" s="495"/>
      <c r="GY43" s="495"/>
      <c r="GZ43" s="495"/>
      <c r="HA43" s="495"/>
      <c r="HB43" s="495"/>
      <c r="HC43" s="495"/>
      <c r="HD43" s="495"/>
      <c r="HE43" s="495"/>
      <c r="HF43" s="495"/>
      <c r="HG43" s="495"/>
      <c r="HH43" s="495"/>
      <c r="HI43" s="495"/>
      <c r="HJ43" s="495"/>
      <c r="HK43" s="495"/>
      <c r="HL43" s="495"/>
      <c r="HM43" s="495"/>
      <c r="HN43" s="495"/>
      <c r="HO43" s="495"/>
      <c r="HP43" s="495"/>
      <c r="HQ43" s="495"/>
      <c r="HR43" s="495"/>
      <c r="HS43" s="495"/>
      <c r="HT43" s="495"/>
      <c r="HU43" s="495"/>
      <c r="HV43" s="495"/>
      <c r="HW43" s="495"/>
      <c r="HX43" s="495"/>
      <c r="HY43" s="495"/>
      <c r="HZ43" s="495"/>
      <c r="IA43" s="495"/>
      <c r="IB43" s="495"/>
      <c r="IC43" s="495"/>
      <c r="ID43" s="495"/>
      <c r="IE43" s="495"/>
      <c r="IF43" s="495"/>
      <c r="IG43" s="495"/>
      <c r="IH43" s="495"/>
      <c r="II43" s="495"/>
      <c r="IJ43" s="495"/>
      <c r="IK43" s="495"/>
      <c r="IL43" s="495"/>
      <c r="IM43" s="495"/>
    </row>
    <row r="44" ht="39" customHeight="1" spans="1:247">
      <c r="A44" s="357">
        <v>13</v>
      </c>
      <c r="B44" s="312" t="s">
        <v>436</v>
      </c>
      <c r="C44" s="312" t="s">
        <v>437</v>
      </c>
      <c r="D44" s="477" t="s">
        <v>451</v>
      </c>
      <c r="E44" s="477" t="s">
        <v>427</v>
      </c>
      <c r="F44" s="483" t="s">
        <v>281</v>
      </c>
      <c r="G44" s="483">
        <v>3</v>
      </c>
      <c r="H44" s="484" t="s">
        <v>453</v>
      </c>
      <c r="I44" s="483">
        <v>5184</v>
      </c>
      <c r="J44" s="483">
        <v>5184</v>
      </c>
      <c r="K44" s="483">
        <v>5184</v>
      </c>
      <c r="L44" s="483"/>
      <c r="M44" s="483"/>
      <c r="N44" s="483"/>
      <c r="O44" s="483"/>
      <c r="P44" s="483"/>
      <c r="Q44" s="483"/>
      <c r="R44" s="483"/>
      <c r="S44" s="483"/>
      <c r="T44" s="483"/>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5"/>
      <c r="CT44" s="495"/>
      <c r="CU44" s="495"/>
      <c r="CV44" s="495"/>
      <c r="CW44" s="495"/>
      <c r="CX44" s="495"/>
      <c r="CY44" s="495"/>
      <c r="CZ44" s="495"/>
      <c r="DA44" s="495"/>
      <c r="DB44" s="495"/>
      <c r="DC44" s="495"/>
      <c r="DD44" s="495"/>
      <c r="DE44" s="495"/>
      <c r="DF44" s="495"/>
      <c r="DG44" s="495"/>
      <c r="DH44" s="495"/>
      <c r="DI44" s="495"/>
      <c r="DJ44" s="495"/>
      <c r="DK44" s="495"/>
      <c r="DL44" s="495"/>
      <c r="DM44" s="495"/>
      <c r="DN44" s="495"/>
      <c r="DO44" s="495"/>
      <c r="DP44" s="495"/>
      <c r="DQ44" s="495"/>
      <c r="DR44" s="495"/>
      <c r="DS44" s="495"/>
      <c r="DT44" s="495"/>
      <c r="DU44" s="495"/>
      <c r="DV44" s="495"/>
      <c r="DW44" s="495"/>
      <c r="DX44" s="495"/>
      <c r="DY44" s="495"/>
      <c r="DZ44" s="495"/>
      <c r="EA44" s="495"/>
      <c r="EB44" s="495"/>
      <c r="EC44" s="495"/>
      <c r="ED44" s="495"/>
      <c r="EE44" s="495"/>
      <c r="EF44" s="495"/>
      <c r="EG44" s="495"/>
      <c r="EH44" s="495"/>
      <c r="EI44" s="495"/>
      <c r="EJ44" s="495"/>
      <c r="EK44" s="495"/>
      <c r="EL44" s="495"/>
      <c r="EM44" s="495"/>
      <c r="EN44" s="495"/>
      <c r="EO44" s="495"/>
      <c r="EP44" s="495"/>
      <c r="EQ44" s="495"/>
      <c r="ER44" s="495"/>
      <c r="ES44" s="495"/>
      <c r="ET44" s="495"/>
      <c r="EU44" s="495"/>
      <c r="EV44" s="495"/>
      <c r="EW44" s="495"/>
      <c r="EX44" s="495"/>
      <c r="EY44" s="495"/>
      <c r="EZ44" s="495"/>
      <c r="FA44" s="495"/>
      <c r="FB44" s="495"/>
      <c r="FC44" s="495"/>
      <c r="FD44" s="495"/>
      <c r="FE44" s="495"/>
      <c r="FF44" s="495"/>
      <c r="FG44" s="495"/>
      <c r="FH44" s="495"/>
      <c r="FI44" s="495"/>
      <c r="FJ44" s="495"/>
      <c r="FK44" s="495"/>
      <c r="FL44" s="495"/>
      <c r="FM44" s="495"/>
      <c r="FN44" s="495"/>
      <c r="FO44" s="495"/>
      <c r="FP44" s="495"/>
      <c r="FQ44" s="495"/>
      <c r="FR44" s="495"/>
      <c r="FS44" s="495"/>
      <c r="FT44" s="495"/>
      <c r="FU44" s="495"/>
      <c r="FV44" s="495"/>
      <c r="FW44" s="495"/>
      <c r="FX44" s="495"/>
      <c r="FY44" s="495"/>
      <c r="FZ44" s="495"/>
      <c r="GA44" s="495"/>
      <c r="GB44" s="495"/>
      <c r="GC44" s="495"/>
      <c r="GD44" s="495"/>
      <c r="GE44" s="495"/>
      <c r="GF44" s="495"/>
      <c r="GG44" s="495"/>
      <c r="GH44" s="495"/>
      <c r="GI44" s="495"/>
      <c r="GJ44" s="495"/>
      <c r="GK44" s="495"/>
      <c r="GL44" s="495"/>
      <c r="GM44" s="495"/>
      <c r="GN44" s="495"/>
      <c r="GO44" s="495"/>
      <c r="GP44" s="495"/>
      <c r="GQ44" s="495"/>
      <c r="GR44" s="495"/>
      <c r="GS44" s="495"/>
      <c r="GT44" s="495"/>
      <c r="GU44" s="495"/>
      <c r="GV44" s="495"/>
      <c r="GW44" s="495"/>
      <c r="GX44" s="495"/>
      <c r="GY44" s="495"/>
      <c r="GZ44" s="495"/>
      <c r="HA44" s="495"/>
      <c r="HB44" s="495"/>
      <c r="HC44" s="495"/>
      <c r="HD44" s="495"/>
      <c r="HE44" s="495"/>
      <c r="HF44" s="495"/>
      <c r="HG44" s="495"/>
      <c r="HH44" s="495"/>
      <c r="HI44" s="495"/>
      <c r="HJ44" s="495"/>
      <c r="HK44" s="495"/>
      <c r="HL44" s="495"/>
      <c r="HM44" s="495"/>
      <c r="HN44" s="495"/>
      <c r="HO44" s="495"/>
      <c r="HP44" s="495"/>
      <c r="HQ44" s="495"/>
      <c r="HR44" s="495"/>
      <c r="HS44" s="495"/>
      <c r="HT44" s="495"/>
      <c r="HU44" s="495"/>
      <c r="HV44" s="495"/>
      <c r="HW44" s="495"/>
      <c r="HX44" s="495"/>
      <c r="HY44" s="495"/>
      <c r="HZ44" s="495"/>
      <c r="IA44" s="495"/>
      <c r="IB44" s="495"/>
      <c r="IC44" s="495"/>
      <c r="ID44" s="495"/>
      <c r="IE44" s="495"/>
      <c r="IF44" s="495"/>
      <c r="IG44" s="495"/>
      <c r="IH44" s="495"/>
      <c r="II44" s="495"/>
      <c r="IJ44" s="495"/>
      <c r="IK44" s="495"/>
      <c r="IL44" s="495"/>
      <c r="IM44" s="495"/>
    </row>
    <row r="45" ht="39" customHeight="1" spans="1:247">
      <c r="A45" s="357">
        <v>14</v>
      </c>
      <c r="B45" s="312" t="s">
        <v>436</v>
      </c>
      <c r="C45" s="312" t="s">
        <v>437</v>
      </c>
      <c r="D45" s="477" t="s">
        <v>451</v>
      </c>
      <c r="E45" s="477" t="s">
        <v>409</v>
      </c>
      <c r="F45" s="483" t="s">
        <v>281</v>
      </c>
      <c r="G45" s="483">
        <v>5</v>
      </c>
      <c r="H45" s="484" t="s">
        <v>453</v>
      </c>
      <c r="I45" s="483">
        <v>10665</v>
      </c>
      <c r="J45" s="483">
        <v>10665</v>
      </c>
      <c r="K45" s="483">
        <v>10665</v>
      </c>
      <c r="L45" s="483"/>
      <c r="M45" s="483"/>
      <c r="N45" s="483"/>
      <c r="O45" s="483"/>
      <c r="P45" s="483"/>
      <c r="Q45" s="483"/>
      <c r="R45" s="483"/>
      <c r="S45" s="483"/>
      <c r="T45" s="483"/>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5"/>
      <c r="BU45" s="495"/>
      <c r="BV45" s="495"/>
      <c r="BW45" s="495"/>
      <c r="BX45" s="495"/>
      <c r="BY45" s="495"/>
      <c r="BZ45" s="495"/>
      <c r="CA45" s="495"/>
      <c r="CB45" s="495"/>
      <c r="CC45" s="495"/>
      <c r="CD45" s="495"/>
      <c r="CE45" s="495"/>
      <c r="CF45" s="495"/>
      <c r="CG45" s="495"/>
      <c r="CH45" s="495"/>
      <c r="CI45" s="495"/>
      <c r="CJ45" s="495"/>
      <c r="CK45" s="495"/>
      <c r="CL45" s="495"/>
      <c r="CM45" s="495"/>
      <c r="CN45" s="495"/>
      <c r="CO45" s="495"/>
      <c r="CP45" s="495"/>
      <c r="CQ45" s="495"/>
      <c r="CR45" s="495"/>
      <c r="CS45" s="495"/>
      <c r="CT45" s="495"/>
      <c r="CU45" s="495"/>
      <c r="CV45" s="495"/>
      <c r="CW45" s="495"/>
      <c r="CX45" s="495"/>
      <c r="CY45" s="495"/>
      <c r="CZ45" s="495"/>
      <c r="DA45" s="495"/>
      <c r="DB45" s="495"/>
      <c r="DC45" s="495"/>
      <c r="DD45" s="495"/>
      <c r="DE45" s="495"/>
      <c r="DF45" s="495"/>
      <c r="DG45" s="495"/>
      <c r="DH45" s="495"/>
      <c r="DI45" s="495"/>
      <c r="DJ45" s="495"/>
      <c r="DK45" s="495"/>
      <c r="DL45" s="495"/>
      <c r="DM45" s="495"/>
      <c r="DN45" s="495"/>
      <c r="DO45" s="495"/>
      <c r="DP45" s="495"/>
      <c r="DQ45" s="495"/>
      <c r="DR45" s="495"/>
      <c r="DS45" s="495"/>
      <c r="DT45" s="495"/>
      <c r="DU45" s="495"/>
      <c r="DV45" s="495"/>
      <c r="DW45" s="495"/>
      <c r="DX45" s="495"/>
      <c r="DY45" s="495"/>
      <c r="DZ45" s="495"/>
      <c r="EA45" s="495"/>
      <c r="EB45" s="495"/>
      <c r="EC45" s="495"/>
      <c r="ED45" s="495"/>
      <c r="EE45" s="495"/>
      <c r="EF45" s="495"/>
      <c r="EG45" s="495"/>
      <c r="EH45" s="495"/>
      <c r="EI45" s="495"/>
      <c r="EJ45" s="495"/>
      <c r="EK45" s="495"/>
      <c r="EL45" s="495"/>
      <c r="EM45" s="495"/>
      <c r="EN45" s="495"/>
      <c r="EO45" s="495"/>
      <c r="EP45" s="495"/>
      <c r="EQ45" s="495"/>
      <c r="ER45" s="495"/>
      <c r="ES45" s="495"/>
      <c r="ET45" s="495"/>
      <c r="EU45" s="495"/>
      <c r="EV45" s="495"/>
      <c r="EW45" s="495"/>
      <c r="EX45" s="495"/>
      <c r="EY45" s="495"/>
      <c r="EZ45" s="495"/>
      <c r="FA45" s="495"/>
      <c r="FB45" s="495"/>
      <c r="FC45" s="495"/>
      <c r="FD45" s="495"/>
      <c r="FE45" s="495"/>
      <c r="FF45" s="495"/>
      <c r="FG45" s="495"/>
      <c r="FH45" s="495"/>
      <c r="FI45" s="495"/>
      <c r="FJ45" s="495"/>
      <c r="FK45" s="495"/>
      <c r="FL45" s="495"/>
      <c r="FM45" s="495"/>
      <c r="FN45" s="495"/>
      <c r="FO45" s="495"/>
      <c r="FP45" s="495"/>
      <c r="FQ45" s="495"/>
      <c r="FR45" s="495"/>
      <c r="FS45" s="495"/>
      <c r="FT45" s="495"/>
      <c r="FU45" s="495"/>
      <c r="FV45" s="495"/>
      <c r="FW45" s="495"/>
      <c r="FX45" s="495"/>
      <c r="FY45" s="495"/>
      <c r="FZ45" s="495"/>
      <c r="GA45" s="495"/>
      <c r="GB45" s="495"/>
      <c r="GC45" s="495"/>
      <c r="GD45" s="495"/>
      <c r="GE45" s="495"/>
      <c r="GF45" s="495"/>
      <c r="GG45" s="495"/>
      <c r="GH45" s="495"/>
      <c r="GI45" s="495"/>
      <c r="GJ45" s="495"/>
      <c r="GK45" s="495"/>
      <c r="GL45" s="495"/>
      <c r="GM45" s="495"/>
      <c r="GN45" s="495"/>
      <c r="GO45" s="495"/>
      <c r="GP45" s="495"/>
      <c r="GQ45" s="495"/>
      <c r="GR45" s="495"/>
      <c r="GS45" s="495"/>
      <c r="GT45" s="495"/>
      <c r="GU45" s="495"/>
      <c r="GV45" s="495"/>
      <c r="GW45" s="495"/>
      <c r="GX45" s="495"/>
      <c r="GY45" s="495"/>
      <c r="GZ45" s="495"/>
      <c r="HA45" s="495"/>
      <c r="HB45" s="495"/>
      <c r="HC45" s="495"/>
      <c r="HD45" s="495"/>
      <c r="HE45" s="495"/>
      <c r="HF45" s="495"/>
      <c r="HG45" s="495"/>
      <c r="HH45" s="495"/>
      <c r="HI45" s="495"/>
      <c r="HJ45" s="495"/>
      <c r="HK45" s="495"/>
      <c r="HL45" s="495"/>
      <c r="HM45" s="495"/>
      <c r="HN45" s="495"/>
      <c r="HO45" s="495"/>
      <c r="HP45" s="495"/>
      <c r="HQ45" s="495"/>
      <c r="HR45" s="495"/>
      <c r="HS45" s="495"/>
      <c r="HT45" s="495"/>
      <c r="HU45" s="495"/>
      <c r="HV45" s="495"/>
      <c r="HW45" s="495"/>
      <c r="HX45" s="495"/>
      <c r="HY45" s="495"/>
      <c r="HZ45" s="495"/>
      <c r="IA45" s="495"/>
      <c r="IB45" s="495"/>
      <c r="IC45" s="495"/>
      <c r="ID45" s="495"/>
      <c r="IE45" s="495"/>
      <c r="IF45" s="495"/>
      <c r="IG45" s="495"/>
      <c r="IH45" s="495"/>
      <c r="II45" s="495"/>
      <c r="IJ45" s="495"/>
      <c r="IK45" s="495"/>
      <c r="IL45" s="495"/>
      <c r="IM45" s="495"/>
    </row>
    <row r="46" ht="39" customHeight="1" spans="1:247">
      <c r="A46" s="357">
        <v>15</v>
      </c>
      <c r="B46" s="312" t="s">
        <v>436</v>
      </c>
      <c r="C46" s="312" t="s">
        <v>437</v>
      </c>
      <c r="D46" s="477" t="s">
        <v>442</v>
      </c>
      <c r="E46" s="477" t="s">
        <v>419</v>
      </c>
      <c r="F46" s="483" t="s">
        <v>281</v>
      </c>
      <c r="G46" s="483">
        <v>68</v>
      </c>
      <c r="H46" s="484" t="s">
        <v>460</v>
      </c>
      <c r="I46" s="483">
        <v>6800</v>
      </c>
      <c r="J46" s="483">
        <v>6800</v>
      </c>
      <c r="K46" s="483">
        <v>6800</v>
      </c>
      <c r="L46" s="483"/>
      <c r="M46" s="483"/>
      <c r="N46" s="483"/>
      <c r="O46" s="483"/>
      <c r="P46" s="483"/>
      <c r="Q46" s="483"/>
      <c r="R46" s="483"/>
      <c r="S46" s="483"/>
      <c r="T46" s="483"/>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495"/>
      <c r="DV46" s="495"/>
      <c r="DW46" s="495"/>
      <c r="DX46" s="495"/>
      <c r="DY46" s="495"/>
      <c r="DZ46" s="495"/>
      <c r="EA46" s="495"/>
      <c r="EB46" s="495"/>
      <c r="EC46" s="495"/>
      <c r="ED46" s="495"/>
      <c r="EE46" s="495"/>
      <c r="EF46" s="495"/>
      <c r="EG46" s="495"/>
      <c r="EH46" s="495"/>
      <c r="EI46" s="495"/>
      <c r="EJ46" s="495"/>
      <c r="EK46" s="495"/>
      <c r="EL46" s="495"/>
      <c r="EM46" s="495"/>
      <c r="EN46" s="495"/>
      <c r="EO46" s="495"/>
      <c r="EP46" s="495"/>
      <c r="EQ46" s="495"/>
      <c r="ER46" s="495"/>
      <c r="ES46" s="495"/>
      <c r="ET46" s="495"/>
      <c r="EU46" s="495"/>
      <c r="EV46" s="495"/>
      <c r="EW46" s="495"/>
      <c r="EX46" s="495"/>
      <c r="EY46" s="495"/>
      <c r="EZ46" s="495"/>
      <c r="FA46" s="495"/>
      <c r="FB46" s="495"/>
      <c r="FC46" s="495"/>
      <c r="FD46" s="495"/>
      <c r="FE46" s="495"/>
      <c r="FF46" s="495"/>
      <c r="FG46" s="495"/>
      <c r="FH46" s="495"/>
      <c r="FI46" s="495"/>
      <c r="FJ46" s="495"/>
      <c r="FK46" s="495"/>
      <c r="FL46" s="495"/>
      <c r="FM46" s="495"/>
      <c r="FN46" s="495"/>
      <c r="FO46" s="495"/>
      <c r="FP46" s="495"/>
      <c r="FQ46" s="495"/>
      <c r="FR46" s="495"/>
      <c r="FS46" s="495"/>
      <c r="FT46" s="495"/>
      <c r="FU46" s="495"/>
      <c r="FV46" s="495"/>
      <c r="FW46" s="495"/>
      <c r="FX46" s="495"/>
      <c r="FY46" s="495"/>
      <c r="FZ46" s="495"/>
      <c r="GA46" s="495"/>
      <c r="GB46" s="495"/>
      <c r="GC46" s="495"/>
      <c r="GD46" s="495"/>
      <c r="GE46" s="495"/>
      <c r="GF46" s="495"/>
      <c r="GG46" s="495"/>
      <c r="GH46" s="495"/>
      <c r="GI46" s="495"/>
      <c r="GJ46" s="495"/>
      <c r="GK46" s="495"/>
      <c r="GL46" s="495"/>
      <c r="GM46" s="495"/>
      <c r="GN46" s="495"/>
      <c r="GO46" s="495"/>
      <c r="GP46" s="495"/>
      <c r="GQ46" s="495"/>
      <c r="GR46" s="495"/>
      <c r="GS46" s="495"/>
      <c r="GT46" s="495"/>
      <c r="GU46" s="495"/>
      <c r="GV46" s="495"/>
      <c r="GW46" s="495"/>
      <c r="GX46" s="495"/>
      <c r="GY46" s="495"/>
      <c r="GZ46" s="495"/>
      <c r="HA46" s="495"/>
      <c r="HB46" s="495"/>
      <c r="HC46" s="495"/>
      <c r="HD46" s="495"/>
      <c r="HE46" s="495"/>
      <c r="HF46" s="495"/>
      <c r="HG46" s="495"/>
      <c r="HH46" s="495"/>
      <c r="HI46" s="495"/>
      <c r="HJ46" s="495"/>
      <c r="HK46" s="495"/>
      <c r="HL46" s="495"/>
      <c r="HM46" s="495"/>
      <c r="HN46" s="495"/>
      <c r="HO46" s="495"/>
      <c r="HP46" s="495"/>
      <c r="HQ46" s="495"/>
      <c r="HR46" s="495"/>
      <c r="HS46" s="495"/>
      <c r="HT46" s="495"/>
      <c r="HU46" s="495"/>
      <c r="HV46" s="495"/>
      <c r="HW46" s="495"/>
      <c r="HX46" s="495"/>
      <c r="HY46" s="495"/>
      <c r="HZ46" s="495"/>
      <c r="IA46" s="495"/>
      <c r="IB46" s="495"/>
      <c r="IC46" s="495"/>
      <c r="ID46" s="495"/>
      <c r="IE46" s="495"/>
      <c r="IF46" s="495"/>
      <c r="IG46" s="495"/>
      <c r="IH46" s="495"/>
      <c r="II46" s="495"/>
      <c r="IJ46" s="495"/>
      <c r="IK46" s="495"/>
      <c r="IL46" s="495"/>
      <c r="IM46" s="495"/>
    </row>
    <row r="47" ht="39" customHeight="1" spans="1:247">
      <c r="A47" s="357">
        <v>16</v>
      </c>
      <c r="B47" s="312" t="s">
        <v>436</v>
      </c>
      <c r="C47" s="312" t="s">
        <v>437</v>
      </c>
      <c r="D47" s="477" t="s">
        <v>445</v>
      </c>
      <c r="E47" s="477" t="s">
        <v>461</v>
      </c>
      <c r="F47" s="483" t="s">
        <v>281</v>
      </c>
      <c r="G47" s="483">
        <v>10</v>
      </c>
      <c r="H47" s="484" t="s">
        <v>444</v>
      </c>
      <c r="I47" s="483">
        <v>4500</v>
      </c>
      <c r="J47" s="483">
        <v>4500</v>
      </c>
      <c r="K47" s="483">
        <v>4500</v>
      </c>
      <c r="L47" s="483"/>
      <c r="M47" s="483"/>
      <c r="N47" s="483"/>
      <c r="O47" s="483"/>
      <c r="P47" s="483"/>
      <c r="Q47" s="483"/>
      <c r="R47" s="483"/>
      <c r="S47" s="483"/>
      <c r="T47" s="483"/>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5"/>
      <c r="CS47" s="495"/>
      <c r="CT47" s="495"/>
      <c r="CU47" s="495"/>
      <c r="CV47" s="495"/>
      <c r="CW47" s="495"/>
      <c r="CX47" s="495"/>
      <c r="CY47" s="495"/>
      <c r="CZ47" s="495"/>
      <c r="DA47" s="495"/>
      <c r="DB47" s="495"/>
      <c r="DC47" s="495"/>
      <c r="DD47" s="495"/>
      <c r="DE47" s="495"/>
      <c r="DF47" s="495"/>
      <c r="DG47" s="495"/>
      <c r="DH47" s="495"/>
      <c r="DI47" s="495"/>
      <c r="DJ47" s="495"/>
      <c r="DK47" s="495"/>
      <c r="DL47" s="495"/>
      <c r="DM47" s="495"/>
      <c r="DN47" s="495"/>
      <c r="DO47" s="495"/>
      <c r="DP47" s="495"/>
      <c r="DQ47" s="495"/>
      <c r="DR47" s="495"/>
      <c r="DS47" s="495"/>
      <c r="DT47" s="495"/>
      <c r="DU47" s="495"/>
      <c r="DV47" s="495"/>
      <c r="DW47" s="495"/>
      <c r="DX47" s="495"/>
      <c r="DY47" s="495"/>
      <c r="DZ47" s="495"/>
      <c r="EA47" s="495"/>
      <c r="EB47" s="495"/>
      <c r="EC47" s="495"/>
      <c r="ED47" s="495"/>
      <c r="EE47" s="495"/>
      <c r="EF47" s="495"/>
      <c r="EG47" s="495"/>
      <c r="EH47" s="495"/>
      <c r="EI47" s="495"/>
      <c r="EJ47" s="495"/>
      <c r="EK47" s="495"/>
      <c r="EL47" s="495"/>
      <c r="EM47" s="495"/>
      <c r="EN47" s="495"/>
      <c r="EO47" s="495"/>
      <c r="EP47" s="495"/>
      <c r="EQ47" s="495"/>
      <c r="ER47" s="495"/>
      <c r="ES47" s="495"/>
      <c r="ET47" s="495"/>
      <c r="EU47" s="495"/>
      <c r="EV47" s="495"/>
      <c r="EW47" s="495"/>
      <c r="EX47" s="495"/>
      <c r="EY47" s="495"/>
      <c r="EZ47" s="495"/>
      <c r="FA47" s="495"/>
      <c r="FB47" s="495"/>
      <c r="FC47" s="495"/>
      <c r="FD47" s="495"/>
      <c r="FE47" s="495"/>
      <c r="FF47" s="495"/>
      <c r="FG47" s="495"/>
      <c r="FH47" s="495"/>
      <c r="FI47" s="495"/>
      <c r="FJ47" s="495"/>
      <c r="FK47" s="495"/>
      <c r="FL47" s="495"/>
      <c r="FM47" s="495"/>
      <c r="FN47" s="495"/>
      <c r="FO47" s="495"/>
      <c r="FP47" s="495"/>
      <c r="FQ47" s="495"/>
      <c r="FR47" s="495"/>
      <c r="FS47" s="495"/>
      <c r="FT47" s="495"/>
      <c r="FU47" s="495"/>
      <c r="FV47" s="495"/>
      <c r="FW47" s="495"/>
      <c r="FX47" s="495"/>
      <c r="FY47" s="495"/>
      <c r="FZ47" s="495"/>
      <c r="GA47" s="495"/>
      <c r="GB47" s="495"/>
      <c r="GC47" s="495"/>
      <c r="GD47" s="495"/>
      <c r="GE47" s="495"/>
      <c r="GF47" s="495"/>
      <c r="GG47" s="495"/>
      <c r="GH47" s="495"/>
      <c r="GI47" s="495"/>
      <c r="GJ47" s="495"/>
      <c r="GK47" s="495"/>
      <c r="GL47" s="495"/>
      <c r="GM47" s="495"/>
      <c r="GN47" s="495"/>
      <c r="GO47" s="495"/>
      <c r="GP47" s="495"/>
      <c r="GQ47" s="495"/>
      <c r="GR47" s="495"/>
      <c r="GS47" s="495"/>
      <c r="GT47" s="495"/>
      <c r="GU47" s="495"/>
      <c r="GV47" s="495"/>
      <c r="GW47" s="495"/>
      <c r="GX47" s="495"/>
      <c r="GY47" s="495"/>
      <c r="GZ47" s="495"/>
      <c r="HA47" s="495"/>
      <c r="HB47" s="495"/>
      <c r="HC47" s="495"/>
      <c r="HD47" s="495"/>
      <c r="HE47" s="495"/>
      <c r="HF47" s="495"/>
      <c r="HG47" s="495"/>
      <c r="HH47" s="495"/>
      <c r="HI47" s="495"/>
      <c r="HJ47" s="495"/>
      <c r="HK47" s="495"/>
      <c r="HL47" s="495"/>
      <c r="HM47" s="495"/>
      <c r="HN47" s="495"/>
      <c r="HO47" s="495"/>
      <c r="HP47" s="495"/>
      <c r="HQ47" s="495"/>
      <c r="HR47" s="495"/>
      <c r="HS47" s="495"/>
      <c r="HT47" s="495"/>
      <c r="HU47" s="495"/>
      <c r="HV47" s="495"/>
      <c r="HW47" s="495"/>
      <c r="HX47" s="495"/>
      <c r="HY47" s="495"/>
      <c r="HZ47" s="495"/>
      <c r="IA47" s="495"/>
      <c r="IB47" s="495"/>
      <c r="IC47" s="495"/>
      <c r="ID47" s="495"/>
      <c r="IE47" s="495"/>
      <c r="IF47" s="495"/>
      <c r="IG47" s="495"/>
      <c r="IH47" s="495"/>
      <c r="II47" s="495"/>
      <c r="IJ47" s="495"/>
      <c r="IK47" s="495"/>
      <c r="IL47" s="495"/>
      <c r="IM47" s="495"/>
    </row>
    <row r="48" ht="39" customHeight="1" spans="1:247">
      <c r="A48" s="357">
        <v>17</v>
      </c>
      <c r="B48" s="312" t="s">
        <v>436</v>
      </c>
      <c r="C48" s="312" t="s">
        <v>437</v>
      </c>
      <c r="D48" s="477" t="s">
        <v>393</v>
      </c>
      <c r="E48" s="477" t="s">
        <v>462</v>
      </c>
      <c r="F48" s="483" t="s">
        <v>281</v>
      </c>
      <c r="G48" s="483">
        <v>2000</v>
      </c>
      <c r="H48" s="484" t="s">
        <v>441</v>
      </c>
      <c r="I48" s="483">
        <v>4000</v>
      </c>
      <c r="J48" s="483">
        <v>4000</v>
      </c>
      <c r="K48" s="483">
        <v>4000</v>
      </c>
      <c r="L48" s="483"/>
      <c r="M48" s="483"/>
      <c r="N48" s="483"/>
      <c r="O48" s="483"/>
      <c r="P48" s="483"/>
      <c r="Q48" s="483"/>
      <c r="R48" s="483"/>
      <c r="S48" s="483"/>
      <c r="T48" s="483"/>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5"/>
      <c r="CT48" s="495"/>
      <c r="CU48" s="495"/>
      <c r="CV48" s="495"/>
      <c r="CW48" s="495"/>
      <c r="CX48" s="495"/>
      <c r="CY48" s="495"/>
      <c r="CZ48" s="495"/>
      <c r="DA48" s="495"/>
      <c r="DB48" s="495"/>
      <c r="DC48" s="495"/>
      <c r="DD48" s="495"/>
      <c r="DE48" s="495"/>
      <c r="DF48" s="495"/>
      <c r="DG48" s="495"/>
      <c r="DH48" s="495"/>
      <c r="DI48" s="495"/>
      <c r="DJ48" s="495"/>
      <c r="DK48" s="495"/>
      <c r="DL48" s="495"/>
      <c r="DM48" s="495"/>
      <c r="DN48" s="495"/>
      <c r="DO48" s="495"/>
      <c r="DP48" s="495"/>
      <c r="DQ48" s="495"/>
      <c r="DR48" s="495"/>
      <c r="DS48" s="495"/>
      <c r="DT48" s="495"/>
      <c r="DU48" s="495"/>
      <c r="DV48" s="495"/>
      <c r="DW48" s="495"/>
      <c r="DX48" s="495"/>
      <c r="DY48" s="495"/>
      <c r="DZ48" s="495"/>
      <c r="EA48" s="495"/>
      <c r="EB48" s="495"/>
      <c r="EC48" s="495"/>
      <c r="ED48" s="495"/>
      <c r="EE48" s="495"/>
      <c r="EF48" s="495"/>
      <c r="EG48" s="495"/>
      <c r="EH48" s="495"/>
      <c r="EI48" s="495"/>
      <c r="EJ48" s="495"/>
      <c r="EK48" s="495"/>
      <c r="EL48" s="495"/>
      <c r="EM48" s="495"/>
      <c r="EN48" s="495"/>
      <c r="EO48" s="495"/>
      <c r="EP48" s="495"/>
      <c r="EQ48" s="495"/>
      <c r="ER48" s="495"/>
      <c r="ES48" s="495"/>
      <c r="ET48" s="495"/>
      <c r="EU48" s="495"/>
      <c r="EV48" s="495"/>
      <c r="EW48" s="495"/>
      <c r="EX48" s="495"/>
      <c r="EY48" s="495"/>
      <c r="EZ48" s="495"/>
      <c r="FA48" s="495"/>
      <c r="FB48" s="495"/>
      <c r="FC48" s="495"/>
      <c r="FD48" s="495"/>
      <c r="FE48" s="495"/>
      <c r="FF48" s="495"/>
      <c r="FG48" s="495"/>
      <c r="FH48" s="495"/>
      <c r="FI48" s="495"/>
      <c r="FJ48" s="495"/>
      <c r="FK48" s="495"/>
      <c r="FL48" s="495"/>
      <c r="FM48" s="495"/>
      <c r="FN48" s="495"/>
      <c r="FO48" s="495"/>
      <c r="FP48" s="495"/>
      <c r="FQ48" s="495"/>
      <c r="FR48" s="495"/>
      <c r="FS48" s="495"/>
      <c r="FT48" s="495"/>
      <c r="FU48" s="495"/>
      <c r="FV48" s="495"/>
      <c r="FW48" s="495"/>
      <c r="FX48" s="495"/>
      <c r="FY48" s="495"/>
      <c r="FZ48" s="495"/>
      <c r="GA48" s="495"/>
      <c r="GB48" s="495"/>
      <c r="GC48" s="495"/>
      <c r="GD48" s="495"/>
      <c r="GE48" s="495"/>
      <c r="GF48" s="495"/>
      <c r="GG48" s="495"/>
      <c r="GH48" s="495"/>
      <c r="GI48" s="495"/>
      <c r="GJ48" s="495"/>
      <c r="GK48" s="495"/>
      <c r="GL48" s="495"/>
      <c r="GM48" s="495"/>
      <c r="GN48" s="495"/>
      <c r="GO48" s="495"/>
      <c r="GP48" s="495"/>
      <c r="GQ48" s="495"/>
      <c r="GR48" s="495"/>
      <c r="GS48" s="495"/>
      <c r="GT48" s="495"/>
      <c r="GU48" s="495"/>
      <c r="GV48" s="495"/>
      <c r="GW48" s="495"/>
      <c r="GX48" s="495"/>
      <c r="GY48" s="495"/>
      <c r="GZ48" s="495"/>
      <c r="HA48" s="495"/>
      <c r="HB48" s="495"/>
      <c r="HC48" s="495"/>
      <c r="HD48" s="495"/>
      <c r="HE48" s="495"/>
      <c r="HF48" s="495"/>
      <c r="HG48" s="495"/>
      <c r="HH48" s="495"/>
      <c r="HI48" s="495"/>
      <c r="HJ48" s="495"/>
      <c r="HK48" s="495"/>
      <c r="HL48" s="495"/>
      <c r="HM48" s="495"/>
      <c r="HN48" s="495"/>
      <c r="HO48" s="495"/>
      <c r="HP48" s="495"/>
      <c r="HQ48" s="495"/>
      <c r="HR48" s="495"/>
      <c r="HS48" s="495"/>
      <c r="HT48" s="495"/>
      <c r="HU48" s="495"/>
      <c r="HV48" s="495"/>
      <c r="HW48" s="495"/>
      <c r="HX48" s="495"/>
      <c r="HY48" s="495"/>
      <c r="HZ48" s="495"/>
      <c r="IA48" s="495"/>
      <c r="IB48" s="495"/>
      <c r="IC48" s="495"/>
      <c r="ID48" s="495"/>
      <c r="IE48" s="495"/>
      <c r="IF48" s="495"/>
      <c r="IG48" s="495"/>
      <c r="IH48" s="495"/>
      <c r="II48" s="495"/>
      <c r="IJ48" s="495"/>
      <c r="IK48" s="495"/>
      <c r="IL48" s="495"/>
      <c r="IM48" s="495"/>
    </row>
    <row r="49" ht="39" customHeight="1" spans="1:246">
      <c r="A49" s="357">
        <v>18</v>
      </c>
      <c r="B49" s="312" t="s">
        <v>436</v>
      </c>
      <c r="C49" s="312" t="s">
        <v>437</v>
      </c>
      <c r="D49" s="477" t="s">
        <v>451</v>
      </c>
      <c r="E49" s="477" t="s">
        <v>395</v>
      </c>
      <c r="F49" s="483" t="s">
        <v>281</v>
      </c>
      <c r="G49" s="483">
        <v>3</v>
      </c>
      <c r="H49" s="484" t="s">
        <v>453</v>
      </c>
      <c r="I49" s="483">
        <v>12150</v>
      </c>
      <c r="J49" s="483">
        <v>12150</v>
      </c>
      <c r="K49" s="483">
        <v>12150</v>
      </c>
      <c r="L49" s="483"/>
      <c r="M49" s="483"/>
      <c r="N49" s="483"/>
      <c r="O49" s="483"/>
      <c r="P49" s="483"/>
      <c r="Q49" s="483"/>
      <c r="R49" s="483"/>
      <c r="S49" s="483"/>
      <c r="T49" s="483"/>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5"/>
      <c r="CQ49" s="495"/>
      <c r="CR49" s="495"/>
      <c r="CS49" s="495"/>
      <c r="CT49" s="495"/>
      <c r="CU49" s="495"/>
      <c r="CV49" s="495"/>
      <c r="CW49" s="495"/>
      <c r="CX49" s="495"/>
      <c r="CY49" s="495"/>
      <c r="CZ49" s="495"/>
      <c r="DA49" s="495"/>
      <c r="DB49" s="495"/>
      <c r="DC49" s="495"/>
      <c r="DD49" s="495"/>
      <c r="DE49" s="495"/>
      <c r="DF49" s="495"/>
      <c r="DG49" s="495"/>
      <c r="DH49" s="495"/>
      <c r="DI49" s="495"/>
      <c r="DJ49" s="495"/>
      <c r="DK49" s="495"/>
      <c r="DL49" s="495"/>
      <c r="DM49" s="495"/>
      <c r="DN49" s="495"/>
      <c r="DO49" s="495"/>
      <c r="DP49" s="495"/>
      <c r="DQ49" s="495"/>
      <c r="DR49" s="495"/>
      <c r="DS49" s="495"/>
      <c r="DT49" s="495"/>
      <c r="DU49" s="495"/>
      <c r="DV49" s="495"/>
      <c r="DW49" s="495"/>
      <c r="DX49" s="495"/>
      <c r="DY49" s="495"/>
      <c r="DZ49" s="495"/>
      <c r="EA49" s="495"/>
      <c r="EB49" s="495"/>
      <c r="EC49" s="495"/>
      <c r="ED49" s="495"/>
      <c r="EE49" s="495"/>
      <c r="EF49" s="495"/>
      <c r="EG49" s="495"/>
      <c r="EH49" s="495"/>
      <c r="EI49" s="495"/>
      <c r="EJ49" s="495"/>
      <c r="EK49" s="495"/>
      <c r="EL49" s="495"/>
      <c r="EM49" s="495"/>
      <c r="EN49" s="495"/>
      <c r="EO49" s="495"/>
      <c r="EP49" s="495"/>
      <c r="EQ49" s="495"/>
      <c r="ER49" s="495"/>
      <c r="ES49" s="495"/>
      <c r="ET49" s="495"/>
      <c r="EU49" s="495"/>
      <c r="EV49" s="495"/>
      <c r="EW49" s="495"/>
      <c r="EX49" s="495"/>
      <c r="EY49" s="495"/>
      <c r="EZ49" s="495"/>
      <c r="FA49" s="495"/>
      <c r="FB49" s="495"/>
      <c r="FC49" s="495"/>
      <c r="FD49" s="495"/>
      <c r="FE49" s="495"/>
      <c r="FF49" s="495"/>
      <c r="FG49" s="495"/>
      <c r="FH49" s="495"/>
      <c r="FI49" s="495"/>
      <c r="FJ49" s="495"/>
      <c r="FK49" s="495"/>
      <c r="FL49" s="495"/>
      <c r="FM49" s="495"/>
      <c r="FN49" s="495"/>
      <c r="FO49" s="495"/>
      <c r="FP49" s="495"/>
      <c r="FQ49" s="495"/>
      <c r="FR49" s="495"/>
      <c r="FS49" s="495"/>
      <c r="FT49" s="495"/>
      <c r="FU49" s="495"/>
      <c r="FV49" s="495"/>
      <c r="FW49" s="495"/>
      <c r="FX49" s="495"/>
      <c r="FY49" s="495"/>
      <c r="FZ49" s="495"/>
      <c r="GA49" s="495"/>
      <c r="GB49" s="495"/>
      <c r="GC49" s="495"/>
      <c r="GD49" s="495"/>
      <c r="GE49" s="495"/>
      <c r="GF49" s="495"/>
      <c r="GG49" s="495"/>
      <c r="GH49" s="495"/>
      <c r="GI49" s="495"/>
      <c r="GJ49" s="495"/>
      <c r="GK49" s="495"/>
      <c r="GL49" s="495"/>
      <c r="GM49" s="495"/>
      <c r="GN49" s="495"/>
      <c r="GO49" s="495"/>
      <c r="GP49" s="495"/>
      <c r="GQ49" s="495"/>
      <c r="GR49" s="495"/>
      <c r="GS49" s="495"/>
      <c r="GT49" s="495"/>
      <c r="GU49" s="495"/>
      <c r="GV49" s="495"/>
      <c r="GW49" s="495"/>
      <c r="GX49" s="495"/>
      <c r="GY49" s="495"/>
      <c r="GZ49" s="495"/>
      <c r="HA49" s="495"/>
      <c r="HB49" s="495"/>
      <c r="HC49" s="495"/>
      <c r="HD49" s="495"/>
      <c r="HE49" s="495"/>
      <c r="HF49" s="495"/>
      <c r="HG49" s="495"/>
      <c r="HH49" s="495"/>
      <c r="HI49" s="495"/>
      <c r="HJ49" s="495"/>
      <c r="HK49" s="495"/>
      <c r="HL49" s="495"/>
      <c r="HM49" s="495"/>
      <c r="HN49" s="495"/>
      <c r="HO49" s="495"/>
      <c r="HP49" s="495"/>
      <c r="HQ49" s="495"/>
      <c r="HR49" s="495"/>
      <c r="HS49" s="495"/>
      <c r="HT49" s="495"/>
      <c r="HU49" s="495"/>
      <c r="HV49" s="495"/>
      <c r="HW49" s="495"/>
      <c r="HX49" s="495"/>
      <c r="HY49" s="495"/>
      <c r="HZ49" s="495"/>
      <c r="IA49" s="495"/>
      <c r="IB49" s="495"/>
      <c r="IC49" s="495"/>
      <c r="ID49" s="495"/>
      <c r="IE49" s="495"/>
      <c r="IF49" s="495"/>
      <c r="IG49" s="495"/>
      <c r="IH49" s="495"/>
      <c r="II49" s="495"/>
      <c r="IJ49" s="495"/>
      <c r="IK49" s="495"/>
      <c r="IL49" s="495"/>
    </row>
    <row r="50" s="237" customFormat="1" ht="39" customHeight="1" spans="1:246">
      <c r="A50" s="485"/>
      <c r="B50" s="409" t="s">
        <v>166</v>
      </c>
      <c r="C50" s="410" t="s">
        <v>107</v>
      </c>
      <c r="D50" s="485"/>
      <c r="E50" s="485"/>
      <c r="F50" s="384"/>
      <c r="G50" s="486"/>
      <c r="H50" s="486"/>
      <c r="I50" s="486">
        <f>SUM(I51:I59)</f>
        <v>6562000</v>
      </c>
      <c r="J50" s="486">
        <v>5560000</v>
      </c>
      <c r="K50" s="502"/>
      <c r="L50" s="502"/>
      <c r="M50" s="502"/>
      <c r="N50" s="502"/>
      <c r="O50" s="502"/>
      <c r="P50" s="502"/>
      <c r="Q50" s="502"/>
      <c r="R50" s="486">
        <f>SUM(R51:R59)</f>
        <v>1002000</v>
      </c>
      <c r="S50" s="270"/>
      <c r="T50" s="270"/>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08"/>
      <c r="IK50" s="508"/>
      <c r="IL50" s="508"/>
    </row>
    <row r="51" s="212" customFormat="1" ht="39" customHeight="1" spans="1:248">
      <c r="A51" s="487">
        <v>1</v>
      </c>
      <c r="B51" s="386" t="s">
        <v>166</v>
      </c>
      <c r="C51" s="282" t="s">
        <v>107</v>
      </c>
      <c r="D51" s="487" t="s">
        <v>262</v>
      </c>
      <c r="E51" s="488" t="s">
        <v>463</v>
      </c>
      <c r="F51" s="480" t="s">
        <v>464</v>
      </c>
      <c r="G51" s="489">
        <v>35</v>
      </c>
      <c r="H51" s="489" t="s">
        <v>465</v>
      </c>
      <c r="I51" s="489">
        <v>80000</v>
      </c>
      <c r="J51" s="489">
        <v>0</v>
      </c>
      <c r="K51" s="503"/>
      <c r="L51" s="503"/>
      <c r="M51" s="503"/>
      <c r="N51" s="503"/>
      <c r="O51" s="503"/>
      <c r="P51" s="503"/>
      <c r="Q51" s="503"/>
      <c r="R51" s="489">
        <v>80000</v>
      </c>
      <c r="S51" s="480"/>
      <c r="T51" s="480"/>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5"/>
      <c r="CS51" s="495"/>
      <c r="CT51" s="495"/>
      <c r="CU51" s="495"/>
      <c r="CV51" s="495"/>
      <c r="CW51" s="495"/>
      <c r="CX51" s="495"/>
      <c r="CY51" s="495"/>
      <c r="CZ51" s="495"/>
      <c r="DA51" s="495"/>
      <c r="DB51" s="495"/>
      <c r="DC51" s="495"/>
      <c r="DD51" s="495"/>
      <c r="DE51" s="495"/>
      <c r="DF51" s="495"/>
      <c r="DG51" s="495"/>
      <c r="DH51" s="495"/>
      <c r="DI51" s="495"/>
      <c r="DJ51" s="495"/>
      <c r="DK51" s="495"/>
      <c r="DL51" s="495"/>
      <c r="DM51" s="495"/>
      <c r="DN51" s="495"/>
      <c r="DO51" s="495"/>
      <c r="DP51" s="495"/>
      <c r="DQ51" s="495"/>
      <c r="DR51" s="495"/>
      <c r="DS51" s="495"/>
      <c r="DT51" s="495"/>
      <c r="DU51" s="495"/>
      <c r="DV51" s="495"/>
      <c r="DW51" s="495"/>
      <c r="DX51" s="495"/>
      <c r="DY51" s="495"/>
      <c r="DZ51" s="495"/>
      <c r="EA51" s="495"/>
      <c r="EB51" s="495"/>
      <c r="EC51" s="495"/>
      <c r="ED51" s="495"/>
      <c r="EE51" s="495"/>
      <c r="EF51" s="495"/>
      <c r="EG51" s="495"/>
      <c r="EH51" s="495"/>
      <c r="EI51" s="495"/>
      <c r="EJ51" s="495"/>
      <c r="EK51" s="495"/>
      <c r="EL51" s="495"/>
      <c r="EM51" s="495"/>
      <c r="EN51" s="495"/>
      <c r="EO51" s="495"/>
      <c r="EP51" s="495"/>
      <c r="EQ51" s="495"/>
      <c r="ER51" s="495"/>
      <c r="ES51" s="495"/>
      <c r="ET51" s="495"/>
      <c r="EU51" s="495"/>
      <c r="EV51" s="495"/>
      <c r="EW51" s="495"/>
      <c r="EX51" s="495"/>
      <c r="EY51" s="495"/>
      <c r="EZ51" s="495"/>
      <c r="FA51" s="495"/>
      <c r="FB51" s="495"/>
      <c r="FC51" s="495"/>
      <c r="FD51" s="495"/>
      <c r="FE51" s="495"/>
      <c r="FF51" s="495"/>
      <c r="FG51" s="495"/>
      <c r="FH51" s="495"/>
      <c r="FI51" s="495"/>
      <c r="FJ51" s="495"/>
      <c r="FK51" s="495"/>
      <c r="FL51" s="495"/>
      <c r="FM51" s="495"/>
      <c r="FN51" s="495"/>
      <c r="FO51" s="495"/>
      <c r="FP51" s="495"/>
      <c r="FQ51" s="495"/>
      <c r="FR51" s="495"/>
      <c r="FS51" s="495"/>
      <c r="FT51" s="495"/>
      <c r="FU51" s="495"/>
      <c r="FV51" s="495"/>
      <c r="FW51" s="495"/>
      <c r="FX51" s="495"/>
      <c r="FY51" s="495"/>
      <c r="FZ51" s="495"/>
      <c r="GA51" s="495"/>
      <c r="GB51" s="495"/>
      <c r="GC51" s="495"/>
      <c r="GD51" s="495"/>
      <c r="GE51" s="495"/>
      <c r="GF51" s="495"/>
      <c r="GG51" s="495"/>
      <c r="GH51" s="495"/>
      <c r="GI51" s="495"/>
      <c r="GJ51" s="495"/>
      <c r="GK51" s="495"/>
      <c r="GL51" s="495"/>
      <c r="GM51" s="495"/>
      <c r="GN51" s="495"/>
      <c r="GO51" s="495"/>
      <c r="GP51" s="495"/>
      <c r="GQ51" s="495"/>
      <c r="GR51" s="495"/>
      <c r="GS51" s="495"/>
      <c r="GT51" s="495"/>
      <c r="GU51" s="495"/>
      <c r="GV51" s="495"/>
      <c r="GW51" s="495"/>
      <c r="GX51" s="495"/>
      <c r="GY51" s="495"/>
      <c r="GZ51" s="495"/>
      <c r="HA51" s="495"/>
      <c r="HB51" s="495"/>
      <c r="HC51" s="495"/>
      <c r="HD51" s="495"/>
      <c r="HE51" s="495"/>
      <c r="HF51" s="495"/>
      <c r="HG51" s="495"/>
      <c r="HH51" s="495"/>
      <c r="HI51" s="495"/>
      <c r="HJ51" s="495"/>
      <c r="HK51" s="495"/>
      <c r="HL51" s="495"/>
      <c r="HM51" s="495"/>
      <c r="HN51" s="495"/>
      <c r="HO51" s="495"/>
      <c r="HP51" s="495"/>
      <c r="HQ51" s="495"/>
      <c r="HR51" s="495"/>
      <c r="HS51" s="495"/>
      <c r="HT51" s="495"/>
      <c r="HU51" s="495"/>
      <c r="HV51" s="495"/>
      <c r="HW51" s="495"/>
      <c r="HX51" s="495"/>
      <c r="HY51" s="495"/>
      <c r="HZ51" s="495"/>
      <c r="IA51" s="495"/>
      <c r="IB51" s="495"/>
      <c r="IC51" s="495"/>
      <c r="ID51" s="495"/>
      <c r="IE51" s="495"/>
      <c r="IF51" s="495"/>
      <c r="IG51" s="495"/>
      <c r="IH51" s="495"/>
      <c r="II51" s="495"/>
      <c r="IJ51" s="495"/>
      <c r="IK51" s="495"/>
      <c r="IL51" s="495"/>
      <c r="IM51"/>
      <c r="IN51"/>
    </row>
    <row r="52" s="212" customFormat="1" ht="39" customHeight="1" spans="1:248">
      <c r="A52" s="487">
        <v>2</v>
      </c>
      <c r="B52" s="386" t="s">
        <v>166</v>
      </c>
      <c r="C52" s="282" t="s">
        <v>107</v>
      </c>
      <c r="D52" s="487" t="s">
        <v>466</v>
      </c>
      <c r="E52" s="487" t="s">
        <v>467</v>
      </c>
      <c r="F52" s="480" t="s">
        <v>464</v>
      </c>
      <c r="G52" s="489">
        <v>20</v>
      </c>
      <c r="H52" s="489" t="s">
        <v>465</v>
      </c>
      <c r="I52" s="489">
        <v>178000</v>
      </c>
      <c r="J52" s="489">
        <v>0</v>
      </c>
      <c r="K52" s="503"/>
      <c r="L52" s="503"/>
      <c r="M52" s="503"/>
      <c r="N52" s="503"/>
      <c r="O52" s="503"/>
      <c r="P52" s="503"/>
      <c r="Q52" s="503"/>
      <c r="R52" s="489">
        <v>178000</v>
      </c>
      <c r="S52" s="480"/>
      <c r="T52" s="480"/>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495"/>
      <c r="CH52" s="495"/>
      <c r="CI52" s="495"/>
      <c r="CJ52" s="495"/>
      <c r="CK52" s="495"/>
      <c r="CL52" s="495"/>
      <c r="CM52" s="495"/>
      <c r="CN52" s="495"/>
      <c r="CO52" s="495"/>
      <c r="CP52" s="495"/>
      <c r="CQ52" s="495"/>
      <c r="CR52" s="495"/>
      <c r="CS52" s="495"/>
      <c r="CT52" s="495"/>
      <c r="CU52" s="495"/>
      <c r="CV52" s="495"/>
      <c r="CW52" s="495"/>
      <c r="CX52" s="495"/>
      <c r="CY52" s="495"/>
      <c r="CZ52" s="495"/>
      <c r="DA52" s="495"/>
      <c r="DB52" s="495"/>
      <c r="DC52" s="495"/>
      <c r="DD52" s="495"/>
      <c r="DE52" s="495"/>
      <c r="DF52" s="495"/>
      <c r="DG52" s="495"/>
      <c r="DH52" s="495"/>
      <c r="DI52" s="495"/>
      <c r="DJ52" s="495"/>
      <c r="DK52" s="495"/>
      <c r="DL52" s="495"/>
      <c r="DM52" s="495"/>
      <c r="DN52" s="495"/>
      <c r="DO52" s="495"/>
      <c r="DP52" s="495"/>
      <c r="DQ52" s="495"/>
      <c r="DR52" s="495"/>
      <c r="DS52" s="495"/>
      <c r="DT52" s="495"/>
      <c r="DU52" s="495"/>
      <c r="DV52" s="495"/>
      <c r="DW52" s="495"/>
      <c r="DX52" s="495"/>
      <c r="DY52" s="495"/>
      <c r="DZ52" s="495"/>
      <c r="EA52" s="495"/>
      <c r="EB52" s="495"/>
      <c r="EC52" s="495"/>
      <c r="ED52" s="495"/>
      <c r="EE52" s="495"/>
      <c r="EF52" s="495"/>
      <c r="EG52" s="495"/>
      <c r="EH52" s="495"/>
      <c r="EI52" s="495"/>
      <c r="EJ52" s="495"/>
      <c r="EK52" s="495"/>
      <c r="EL52" s="495"/>
      <c r="EM52" s="495"/>
      <c r="EN52" s="495"/>
      <c r="EO52" s="495"/>
      <c r="EP52" s="495"/>
      <c r="EQ52" s="495"/>
      <c r="ER52" s="495"/>
      <c r="ES52" s="495"/>
      <c r="ET52" s="495"/>
      <c r="EU52" s="495"/>
      <c r="EV52" s="495"/>
      <c r="EW52" s="495"/>
      <c r="EX52" s="495"/>
      <c r="EY52" s="495"/>
      <c r="EZ52" s="495"/>
      <c r="FA52" s="495"/>
      <c r="FB52" s="495"/>
      <c r="FC52" s="495"/>
      <c r="FD52" s="495"/>
      <c r="FE52" s="495"/>
      <c r="FF52" s="495"/>
      <c r="FG52" s="495"/>
      <c r="FH52" s="495"/>
      <c r="FI52" s="495"/>
      <c r="FJ52" s="495"/>
      <c r="FK52" s="495"/>
      <c r="FL52" s="495"/>
      <c r="FM52" s="495"/>
      <c r="FN52" s="495"/>
      <c r="FO52" s="495"/>
      <c r="FP52" s="495"/>
      <c r="FQ52" s="495"/>
      <c r="FR52" s="495"/>
      <c r="FS52" s="495"/>
      <c r="FT52" s="495"/>
      <c r="FU52" s="495"/>
      <c r="FV52" s="495"/>
      <c r="FW52" s="495"/>
      <c r="FX52" s="495"/>
      <c r="FY52" s="495"/>
      <c r="FZ52" s="495"/>
      <c r="GA52" s="495"/>
      <c r="GB52" s="495"/>
      <c r="GC52" s="495"/>
      <c r="GD52" s="495"/>
      <c r="GE52" s="495"/>
      <c r="GF52" s="495"/>
      <c r="GG52" s="495"/>
      <c r="GH52" s="495"/>
      <c r="GI52" s="495"/>
      <c r="GJ52" s="495"/>
      <c r="GK52" s="495"/>
      <c r="GL52" s="495"/>
      <c r="GM52" s="495"/>
      <c r="GN52" s="495"/>
      <c r="GO52" s="495"/>
      <c r="GP52" s="495"/>
      <c r="GQ52" s="495"/>
      <c r="GR52" s="495"/>
      <c r="GS52" s="495"/>
      <c r="GT52" s="495"/>
      <c r="GU52" s="495"/>
      <c r="GV52" s="495"/>
      <c r="GW52" s="495"/>
      <c r="GX52" s="495"/>
      <c r="GY52" s="495"/>
      <c r="GZ52" s="495"/>
      <c r="HA52" s="495"/>
      <c r="HB52" s="495"/>
      <c r="HC52" s="495"/>
      <c r="HD52" s="495"/>
      <c r="HE52" s="495"/>
      <c r="HF52" s="495"/>
      <c r="HG52" s="495"/>
      <c r="HH52" s="495"/>
      <c r="HI52" s="495"/>
      <c r="HJ52" s="495"/>
      <c r="HK52" s="495"/>
      <c r="HL52" s="495"/>
      <c r="HM52" s="495"/>
      <c r="HN52" s="495"/>
      <c r="HO52" s="495"/>
      <c r="HP52" s="495"/>
      <c r="HQ52" s="495"/>
      <c r="HR52" s="495"/>
      <c r="HS52" s="495"/>
      <c r="HT52" s="495"/>
      <c r="HU52" s="495"/>
      <c r="HV52" s="495"/>
      <c r="HW52" s="495"/>
      <c r="HX52" s="495"/>
      <c r="HY52" s="495"/>
      <c r="HZ52" s="495"/>
      <c r="IA52" s="495"/>
      <c r="IB52" s="495"/>
      <c r="IC52" s="495"/>
      <c r="ID52" s="495"/>
      <c r="IE52" s="495"/>
      <c r="IF52" s="495"/>
      <c r="IG52" s="495"/>
      <c r="IH52" s="495"/>
      <c r="II52" s="495"/>
      <c r="IJ52" s="495"/>
      <c r="IK52" s="495"/>
      <c r="IL52" s="495"/>
      <c r="IM52"/>
      <c r="IN52"/>
    </row>
    <row r="53" s="212" customFormat="1" ht="39" customHeight="1" spans="1:248">
      <c r="A53" s="487">
        <v>3</v>
      </c>
      <c r="B53" s="386" t="s">
        <v>166</v>
      </c>
      <c r="C53" s="282" t="s">
        <v>107</v>
      </c>
      <c r="D53" s="487" t="s">
        <v>268</v>
      </c>
      <c r="E53" s="487" t="s">
        <v>398</v>
      </c>
      <c r="F53" s="480" t="s">
        <v>464</v>
      </c>
      <c r="G53" s="489">
        <v>32</v>
      </c>
      <c r="H53" s="489" t="s">
        <v>465</v>
      </c>
      <c r="I53" s="489">
        <v>24000</v>
      </c>
      <c r="J53" s="489">
        <v>0</v>
      </c>
      <c r="K53" s="503"/>
      <c r="L53" s="503"/>
      <c r="M53" s="503"/>
      <c r="N53" s="503"/>
      <c r="O53" s="503"/>
      <c r="P53" s="503"/>
      <c r="Q53" s="503"/>
      <c r="R53" s="489">
        <v>24000</v>
      </c>
      <c r="S53" s="480"/>
      <c r="T53" s="480"/>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c r="BT53" s="495"/>
      <c r="BU53" s="495"/>
      <c r="BV53" s="495"/>
      <c r="BW53" s="495"/>
      <c r="BX53" s="495"/>
      <c r="BY53" s="495"/>
      <c r="BZ53" s="495"/>
      <c r="CA53" s="495"/>
      <c r="CB53" s="495"/>
      <c r="CC53" s="495"/>
      <c r="CD53" s="495"/>
      <c r="CE53" s="495"/>
      <c r="CF53" s="495"/>
      <c r="CG53" s="495"/>
      <c r="CH53" s="495"/>
      <c r="CI53" s="495"/>
      <c r="CJ53" s="495"/>
      <c r="CK53" s="495"/>
      <c r="CL53" s="495"/>
      <c r="CM53" s="495"/>
      <c r="CN53" s="495"/>
      <c r="CO53" s="495"/>
      <c r="CP53" s="495"/>
      <c r="CQ53" s="495"/>
      <c r="CR53" s="495"/>
      <c r="CS53" s="495"/>
      <c r="CT53" s="495"/>
      <c r="CU53" s="495"/>
      <c r="CV53" s="495"/>
      <c r="CW53" s="495"/>
      <c r="CX53" s="495"/>
      <c r="CY53" s="495"/>
      <c r="CZ53" s="495"/>
      <c r="DA53" s="495"/>
      <c r="DB53" s="495"/>
      <c r="DC53" s="495"/>
      <c r="DD53" s="495"/>
      <c r="DE53" s="495"/>
      <c r="DF53" s="495"/>
      <c r="DG53" s="495"/>
      <c r="DH53" s="495"/>
      <c r="DI53" s="495"/>
      <c r="DJ53" s="495"/>
      <c r="DK53" s="495"/>
      <c r="DL53" s="495"/>
      <c r="DM53" s="495"/>
      <c r="DN53" s="495"/>
      <c r="DO53" s="495"/>
      <c r="DP53" s="495"/>
      <c r="DQ53" s="495"/>
      <c r="DR53" s="495"/>
      <c r="DS53" s="495"/>
      <c r="DT53" s="495"/>
      <c r="DU53" s="495"/>
      <c r="DV53" s="495"/>
      <c r="DW53" s="495"/>
      <c r="DX53" s="495"/>
      <c r="DY53" s="495"/>
      <c r="DZ53" s="495"/>
      <c r="EA53" s="495"/>
      <c r="EB53" s="495"/>
      <c r="EC53" s="495"/>
      <c r="ED53" s="495"/>
      <c r="EE53" s="495"/>
      <c r="EF53" s="495"/>
      <c r="EG53" s="495"/>
      <c r="EH53" s="495"/>
      <c r="EI53" s="495"/>
      <c r="EJ53" s="495"/>
      <c r="EK53" s="495"/>
      <c r="EL53" s="495"/>
      <c r="EM53" s="495"/>
      <c r="EN53" s="495"/>
      <c r="EO53" s="495"/>
      <c r="EP53" s="495"/>
      <c r="EQ53" s="495"/>
      <c r="ER53" s="495"/>
      <c r="ES53" s="495"/>
      <c r="ET53" s="495"/>
      <c r="EU53" s="495"/>
      <c r="EV53" s="495"/>
      <c r="EW53" s="495"/>
      <c r="EX53" s="495"/>
      <c r="EY53" s="495"/>
      <c r="EZ53" s="495"/>
      <c r="FA53" s="495"/>
      <c r="FB53" s="495"/>
      <c r="FC53" s="495"/>
      <c r="FD53" s="495"/>
      <c r="FE53" s="495"/>
      <c r="FF53" s="495"/>
      <c r="FG53" s="495"/>
      <c r="FH53" s="495"/>
      <c r="FI53" s="495"/>
      <c r="FJ53" s="495"/>
      <c r="FK53" s="495"/>
      <c r="FL53" s="495"/>
      <c r="FM53" s="495"/>
      <c r="FN53" s="495"/>
      <c r="FO53" s="495"/>
      <c r="FP53" s="495"/>
      <c r="FQ53" s="495"/>
      <c r="FR53" s="495"/>
      <c r="FS53" s="495"/>
      <c r="FT53" s="495"/>
      <c r="FU53" s="495"/>
      <c r="FV53" s="495"/>
      <c r="FW53" s="495"/>
      <c r="FX53" s="495"/>
      <c r="FY53" s="495"/>
      <c r="FZ53" s="495"/>
      <c r="GA53" s="495"/>
      <c r="GB53" s="495"/>
      <c r="GC53" s="495"/>
      <c r="GD53" s="495"/>
      <c r="GE53" s="495"/>
      <c r="GF53" s="495"/>
      <c r="GG53" s="495"/>
      <c r="GH53" s="495"/>
      <c r="GI53" s="495"/>
      <c r="GJ53" s="495"/>
      <c r="GK53" s="495"/>
      <c r="GL53" s="495"/>
      <c r="GM53" s="495"/>
      <c r="GN53" s="495"/>
      <c r="GO53" s="495"/>
      <c r="GP53" s="495"/>
      <c r="GQ53" s="495"/>
      <c r="GR53" s="495"/>
      <c r="GS53" s="495"/>
      <c r="GT53" s="495"/>
      <c r="GU53" s="495"/>
      <c r="GV53" s="495"/>
      <c r="GW53" s="495"/>
      <c r="GX53" s="495"/>
      <c r="GY53" s="495"/>
      <c r="GZ53" s="495"/>
      <c r="HA53" s="495"/>
      <c r="HB53" s="495"/>
      <c r="HC53" s="495"/>
      <c r="HD53" s="495"/>
      <c r="HE53" s="495"/>
      <c r="HF53" s="495"/>
      <c r="HG53" s="495"/>
      <c r="HH53" s="495"/>
      <c r="HI53" s="495"/>
      <c r="HJ53" s="495"/>
      <c r="HK53" s="495"/>
      <c r="HL53" s="495"/>
      <c r="HM53" s="495"/>
      <c r="HN53" s="495"/>
      <c r="HO53" s="495"/>
      <c r="HP53" s="495"/>
      <c r="HQ53" s="495"/>
      <c r="HR53" s="495"/>
      <c r="HS53" s="495"/>
      <c r="HT53" s="495"/>
      <c r="HU53" s="495"/>
      <c r="HV53" s="495"/>
      <c r="HW53" s="495"/>
      <c r="HX53" s="495"/>
      <c r="HY53" s="495"/>
      <c r="HZ53" s="495"/>
      <c r="IA53" s="495"/>
      <c r="IB53" s="495"/>
      <c r="IC53" s="495"/>
      <c r="ID53" s="495"/>
      <c r="IE53" s="495"/>
      <c r="IF53" s="495"/>
      <c r="IG53" s="495"/>
      <c r="IH53" s="495"/>
      <c r="II53" s="495"/>
      <c r="IJ53" s="495"/>
      <c r="IK53" s="495"/>
      <c r="IL53" s="495"/>
      <c r="IM53"/>
      <c r="IN53"/>
    </row>
    <row r="54" s="212" customFormat="1" ht="39" customHeight="1" spans="1:248">
      <c r="A54" s="487">
        <v>4</v>
      </c>
      <c r="B54" s="386" t="s">
        <v>166</v>
      </c>
      <c r="C54" s="282" t="s">
        <v>107</v>
      </c>
      <c r="D54" s="487" t="s">
        <v>468</v>
      </c>
      <c r="E54" s="487" t="s">
        <v>469</v>
      </c>
      <c r="F54" s="480" t="s">
        <v>464</v>
      </c>
      <c r="G54" s="489">
        <v>2238</v>
      </c>
      <c r="H54" s="489" t="s">
        <v>470</v>
      </c>
      <c r="I54" s="489">
        <v>5560000</v>
      </c>
      <c r="J54" s="489">
        <v>5560000</v>
      </c>
      <c r="K54" s="503"/>
      <c r="L54" s="503"/>
      <c r="M54" s="503"/>
      <c r="N54" s="503"/>
      <c r="O54" s="503"/>
      <c r="P54" s="503"/>
      <c r="Q54" s="503"/>
      <c r="R54" s="489">
        <v>0</v>
      </c>
      <c r="S54" s="480"/>
      <c r="T54" s="480"/>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c r="CO54" s="495"/>
      <c r="CP54" s="495"/>
      <c r="CQ54" s="495"/>
      <c r="CR54" s="495"/>
      <c r="CS54" s="495"/>
      <c r="CT54" s="495"/>
      <c r="CU54" s="495"/>
      <c r="CV54" s="495"/>
      <c r="CW54" s="495"/>
      <c r="CX54" s="495"/>
      <c r="CY54" s="495"/>
      <c r="CZ54" s="495"/>
      <c r="DA54" s="495"/>
      <c r="DB54" s="495"/>
      <c r="DC54" s="495"/>
      <c r="DD54" s="495"/>
      <c r="DE54" s="495"/>
      <c r="DF54" s="495"/>
      <c r="DG54" s="495"/>
      <c r="DH54" s="495"/>
      <c r="DI54" s="495"/>
      <c r="DJ54" s="495"/>
      <c r="DK54" s="495"/>
      <c r="DL54" s="495"/>
      <c r="DM54" s="495"/>
      <c r="DN54" s="495"/>
      <c r="DO54" s="495"/>
      <c r="DP54" s="495"/>
      <c r="DQ54" s="495"/>
      <c r="DR54" s="495"/>
      <c r="DS54" s="495"/>
      <c r="DT54" s="495"/>
      <c r="DU54" s="495"/>
      <c r="DV54" s="495"/>
      <c r="DW54" s="495"/>
      <c r="DX54" s="495"/>
      <c r="DY54" s="495"/>
      <c r="DZ54" s="495"/>
      <c r="EA54" s="495"/>
      <c r="EB54" s="495"/>
      <c r="EC54" s="495"/>
      <c r="ED54" s="495"/>
      <c r="EE54" s="495"/>
      <c r="EF54" s="495"/>
      <c r="EG54" s="495"/>
      <c r="EH54" s="495"/>
      <c r="EI54" s="495"/>
      <c r="EJ54" s="495"/>
      <c r="EK54" s="495"/>
      <c r="EL54" s="495"/>
      <c r="EM54" s="495"/>
      <c r="EN54" s="495"/>
      <c r="EO54" s="495"/>
      <c r="EP54" s="495"/>
      <c r="EQ54" s="495"/>
      <c r="ER54" s="495"/>
      <c r="ES54" s="495"/>
      <c r="ET54" s="495"/>
      <c r="EU54" s="495"/>
      <c r="EV54" s="495"/>
      <c r="EW54" s="495"/>
      <c r="EX54" s="495"/>
      <c r="EY54" s="495"/>
      <c r="EZ54" s="495"/>
      <c r="FA54" s="495"/>
      <c r="FB54" s="495"/>
      <c r="FC54" s="495"/>
      <c r="FD54" s="495"/>
      <c r="FE54" s="495"/>
      <c r="FF54" s="495"/>
      <c r="FG54" s="495"/>
      <c r="FH54" s="495"/>
      <c r="FI54" s="495"/>
      <c r="FJ54" s="495"/>
      <c r="FK54" s="495"/>
      <c r="FL54" s="495"/>
      <c r="FM54" s="495"/>
      <c r="FN54" s="495"/>
      <c r="FO54" s="495"/>
      <c r="FP54" s="495"/>
      <c r="FQ54" s="495"/>
      <c r="FR54" s="495"/>
      <c r="FS54" s="495"/>
      <c r="FT54" s="495"/>
      <c r="FU54" s="495"/>
      <c r="FV54" s="495"/>
      <c r="FW54" s="495"/>
      <c r="FX54" s="495"/>
      <c r="FY54" s="495"/>
      <c r="FZ54" s="495"/>
      <c r="GA54" s="495"/>
      <c r="GB54" s="495"/>
      <c r="GC54" s="495"/>
      <c r="GD54" s="495"/>
      <c r="GE54" s="495"/>
      <c r="GF54" s="495"/>
      <c r="GG54" s="495"/>
      <c r="GH54" s="495"/>
      <c r="GI54" s="495"/>
      <c r="GJ54" s="495"/>
      <c r="GK54" s="495"/>
      <c r="GL54" s="495"/>
      <c r="GM54" s="495"/>
      <c r="GN54" s="495"/>
      <c r="GO54" s="495"/>
      <c r="GP54" s="495"/>
      <c r="GQ54" s="495"/>
      <c r="GR54" s="495"/>
      <c r="GS54" s="495"/>
      <c r="GT54" s="495"/>
      <c r="GU54" s="495"/>
      <c r="GV54" s="495"/>
      <c r="GW54" s="495"/>
      <c r="GX54" s="495"/>
      <c r="GY54" s="495"/>
      <c r="GZ54" s="495"/>
      <c r="HA54" s="495"/>
      <c r="HB54" s="495"/>
      <c r="HC54" s="495"/>
      <c r="HD54" s="495"/>
      <c r="HE54" s="495"/>
      <c r="HF54" s="495"/>
      <c r="HG54" s="495"/>
      <c r="HH54" s="495"/>
      <c r="HI54" s="495"/>
      <c r="HJ54" s="495"/>
      <c r="HK54" s="495"/>
      <c r="HL54" s="495"/>
      <c r="HM54" s="495"/>
      <c r="HN54" s="495"/>
      <c r="HO54" s="495"/>
      <c r="HP54" s="495"/>
      <c r="HQ54" s="495"/>
      <c r="HR54" s="495"/>
      <c r="HS54" s="495"/>
      <c r="HT54" s="495"/>
      <c r="HU54" s="495"/>
      <c r="HV54" s="495"/>
      <c r="HW54" s="495"/>
      <c r="HX54" s="495"/>
      <c r="HY54" s="495"/>
      <c r="HZ54" s="495"/>
      <c r="IA54" s="495"/>
      <c r="IB54" s="495"/>
      <c r="IC54" s="495"/>
      <c r="ID54" s="495"/>
      <c r="IE54" s="495"/>
      <c r="IF54" s="495"/>
      <c r="IG54" s="495"/>
      <c r="IH54" s="495"/>
      <c r="II54" s="495"/>
      <c r="IJ54" s="495"/>
      <c r="IK54" s="495"/>
      <c r="IL54" s="495"/>
      <c r="IM54"/>
      <c r="IN54"/>
    </row>
    <row r="55" s="212" customFormat="1" ht="39" customHeight="1" spans="1:248">
      <c r="A55" s="487">
        <v>5</v>
      </c>
      <c r="B55" s="386" t="s">
        <v>166</v>
      </c>
      <c r="C55" s="282" t="s">
        <v>107</v>
      </c>
      <c r="D55" s="487" t="s">
        <v>471</v>
      </c>
      <c r="E55" s="487" t="s">
        <v>417</v>
      </c>
      <c r="F55" s="480" t="s">
        <v>464</v>
      </c>
      <c r="G55" s="489">
        <v>13</v>
      </c>
      <c r="H55" s="489" t="s">
        <v>453</v>
      </c>
      <c r="I55" s="489">
        <v>230000</v>
      </c>
      <c r="J55" s="489">
        <v>0</v>
      </c>
      <c r="K55" s="503"/>
      <c r="L55" s="503"/>
      <c r="M55" s="503"/>
      <c r="N55" s="503"/>
      <c r="O55" s="503"/>
      <c r="P55" s="503"/>
      <c r="Q55" s="503"/>
      <c r="R55" s="489">
        <v>230000</v>
      </c>
      <c r="S55" s="480"/>
      <c r="T55" s="480"/>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5"/>
      <c r="BX55" s="495"/>
      <c r="BY55" s="495"/>
      <c r="BZ55" s="495"/>
      <c r="CA55" s="495"/>
      <c r="CB55" s="495"/>
      <c r="CC55" s="495"/>
      <c r="CD55" s="495"/>
      <c r="CE55" s="495"/>
      <c r="CF55" s="495"/>
      <c r="CG55" s="495"/>
      <c r="CH55" s="495"/>
      <c r="CI55" s="495"/>
      <c r="CJ55" s="495"/>
      <c r="CK55" s="495"/>
      <c r="CL55" s="495"/>
      <c r="CM55" s="495"/>
      <c r="CN55" s="495"/>
      <c r="CO55" s="495"/>
      <c r="CP55" s="495"/>
      <c r="CQ55" s="495"/>
      <c r="CR55" s="495"/>
      <c r="CS55" s="495"/>
      <c r="CT55" s="495"/>
      <c r="CU55" s="495"/>
      <c r="CV55" s="495"/>
      <c r="CW55" s="495"/>
      <c r="CX55" s="495"/>
      <c r="CY55" s="495"/>
      <c r="CZ55" s="495"/>
      <c r="DA55" s="495"/>
      <c r="DB55" s="495"/>
      <c r="DC55" s="495"/>
      <c r="DD55" s="495"/>
      <c r="DE55" s="495"/>
      <c r="DF55" s="495"/>
      <c r="DG55" s="495"/>
      <c r="DH55" s="495"/>
      <c r="DI55" s="495"/>
      <c r="DJ55" s="495"/>
      <c r="DK55" s="495"/>
      <c r="DL55" s="495"/>
      <c r="DM55" s="495"/>
      <c r="DN55" s="495"/>
      <c r="DO55" s="495"/>
      <c r="DP55" s="495"/>
      <c r="DQ55" s="495"/>
      <c r="DR55" s="495"/>
      <c r="DS55" s="495"/>
      <c r="DT55" s="495"/>
      <c r="DU55" s="495"/>
      <c r="DV55" s="495"/>
      <c r="DW55" s="495"/>
      <c r="DX55" s="495"/>
      <c r="DY55" s="495"/>
      <c r="DZ55" s="495"/>
      <c r="EA55" s="495"/>
      <c r="EB55" s="495"/>
      <c r="EC55" s="495"/>
      <c r="ED55" s="495"/>
      <c r="EE55" s="495"/>
      <c r="EF55" s="495"/>
      <c r="EG55" s="495"/>
      <c r="EH55" s="495"/>
      <c r="EI55" s="495"/>
      <c r="EJ55" s="495"/>
      <c r="EK55" s="495"/>
      <c r="EL55" s="495"/>
      <c r="EM55" s="495"/>
      <c r="EN55" s="495"/>
      <c r="EO55" s="495"/>
      <c r="EP55" s="495"/>
      <c r="EQ55" s="495"/>
      <c r="ER55" s="495"/>
      <c r="ES55" s="495"/>
      <c r="ET55" s="495"/>
      <c r="EU55" s="495"/>
      <c r="EV55" s="495"/>
      <c r="EW55" s="495"/>
      <c r="EX55" s="495"/>
      <c r="EY55" s="495"/>
      <c r="EZ55" s="495"/>
      <c r="FA55" s="495"/>
      <c r="FB55" s="495"/>
      <c r="FC55" s="495"/>
      <c r="FD55" s="495"/>
      <c r="FE55" s="495"/>
      <c r="FF55" s="495"/>
      <c r="FG55" s="495"/>
      <c r="FH55" s="495"/>
      <c r="FI55" s="495"/>
      <c r="FJ55" s="495"/>
      <c r="FK55" s="495"/>
      <c r="FL55" s="495"/>
      <c r="FM55" s="495"/>
      <c r="FN55" s="495"/>
      <c r="FO55" s="495"/>
      <c r="FP55" s="495"/>
      <c r="FQ55" s="495"/>
      <c r="FR55" s="495"/>
      <c r="FS55" s="495"/>
      <c r="FT55" s="495"/>
      <c r="FU55" s="495"/>
      <c r="FV55" s="495"/>
      <c r="FW55" s="495"/>
      <c r="FX55" s="495"/>
      <c r="FY55" s="495"/>
      <c r="FZ55" s="495"/>
      <c r="GA55" s="495"/>
      <c r="GB55" s="495"/>
      <c r="GC55" s="495"/>
      <c r="GD55" s="495"/>
      <c r="GE55" s="495"/>
      <c r="GF55" s="495"/>
      <c r="GG55" s="495"/>
      <c r="GH55" s="495"/>
      <c r="GI55" s="495"/>
      <c r="GJ55" s="495"/>
      <c r="GK55" s="495"/>
      <c r="GL55" s="495"/>
      <c r="GM55" s="495"/>
      <c r="GN55" s="495"/>
      <c r="GO55" s="495"/>
      <c r="GP55" s="495"/>
      <c r="GQ55" s="495"/>
      <c r="GR55" s="495"/>
      <c r="GS55" s="495"/>
      <c r="GT55" s="495"/>
      <c r="GU55" s="495"/>
      <c r="GV55" s="495"/>
      <c r="GW55" s="495"/>
      <c r="GX55" s="495"/>
      <c r="GY55" s="495"/>
      <c r="GZ55" s="495"/>
      <c r="HA55" s="495"/>
      <c r="HB55" s="495"/>
      <c r="HC55" s="495"/>
      <c r="HD55" s="495"/>
      <c r="HE55" s="495"/>
      <c r="HF55" s="495"/>
      <c r="HG55" s="495"/>
      <c r="HH55" s="495"/>
      <c r="HI55" s="495"/>
      <c r="HJ55" s="495"/>
      <c r="HK55" s="495"/>
      <c r="HL55" s="495"/>
      <c r="HM55" s="495"/>
      <c r="HN55" s="495"/>
      <c r="HO55" s="495"/>
      <c r="HP55" s="495"/>
      <c r="HQ55" s="495"/>
      <c r="HR55" s="495"/>
      <c r="HS55" s="495"/>
      <c r="HT55" s="495"/>
      <c r="HU55" s="495"/>
      <c r="HV55" s="495"/>
      <c r="HW55" s="495"/>
      <c r="HX55" s="495"/>
      <c r="HY55" s="495"/>
      <c r="HZ55" s="495"/>
      <c r="IA55" s="495"/>
      <c r="IB55" s="495"/>
      <c r="IC55" s="495"/>
      <c r="ID55" s="495"/>
      <c r="IE55" s="495"/>
      <c r="IF55" s="495"/>
      <c r="IG55" s="495"/>
      <c r="IH55" s="495"/>
      <c r="II55" s="495"/>
      <c r="IJ55" s="495"/>
      <c r="IK55" s="495"/>
      <c r="IL55" s="495"/>
      <c r="IM55"/>
      <c r="IN55"/>
    </row>
    <row r="56" s="212" customFormat="1" ht="39" customHeight="1" spans="1:248">
      <c r="A56" s="487">
        <v>6</v>
      </c>
      <c r="B56" s="386" t="s">
        <v>166</v>
      </c>
      <c r="C56" s="282" t="s">
        <v>107</v>
      </c>
      <c r="D56" s="487" t="s">
        <v>393</v>
      </c>
      <c r="E56" s="487" t="s">
        <v>472</v>
      </c>
      <c r="F56" s="480" t="s">
        <v>464</v>
      </c>
      <c r="G56" s="489">
        <v>21</v>
      </c>
      <c r="H56" s="489" t="s">
        <v>465</v>
      </c>
      <c r="I56" s="489">
        <v>150000</v>
      </c>
      <c r="J56" s="489">
        <v>0</v>
      </c>
      <c r="K56" s="503"/>
      <c r="L56" s="503"/>
      <c r="M56" s="503"/>
      <c r="N56" s="503"/>
      <c r="O56" s="503"/>
      <c r="P56" s="503"/>
      <c r="Q56" s="503"/>
      <c r="R56" s="489">
        <v>150000</v>
      </c>
      <c r="S56" s="480"/>
      <c r="T56" s="480"/>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c r="BU56" s="495"/>
      <c r="BV56" s="495"/>
      <c r="BW56" s="495"/>
      <c r="BX56" s="495"/>
      <c r="BY56" s="495"/>
      <c r="BZ56" s="495"/>
      <c r="CA56" s="495"/>
      <c r="CB56" s="495"/>
      <c r="CC56" s="495"/>
      <c r="CD56" s="495"/>
      <c r="CE56" s="495"/>
      <c r="CF56" s="495"/>
      <c r="CG56" s="495"/>
      <c r="CH56" s="495"/>
      <c r="CI56" s="495"/>
      <c r="CJ56" s="495"/>
      <c r="CK56" s="495"/>
      <c r="CL56" s="495"/>
      <c r="CM56" s="495"/>
      <c r="CN56" s="495"/>
      <c r="CO56" s="495"/>
      <c r="CP56" s="495"/>
      <c r="CQ56" s="495"/>
      <c r="CR56" s="495"/>
      <c r="CS56" s="495"/>
      <c r="CT56" s="495"/>
      <c r="CU56" s="495"/>
      <c r="CV56" s="495"/>
      <c r="CW56" s="495"/>
      <c r="CX56" s="495"/>
      <c r="CY56" s="495"/>
      <c r="CZ56" s="495"/>
      <c r="DA56" s="495"/>
      <c r="DB56" s="495"/>
      <c r="DC56" s="495"/>
      <c r="DD56" s="495"/>
      <c r="DE56" s="495"/>
      <c r="DF56" s="495"/>
      <c r="DG56" s="495"/>
      <c r="DH56" s="495"/>
      <c r="DI56" s="495"/>
      <c r="DJ56" s="495"/>
      <c r="DK56" s="495"/>
      <c r="DL56" s="495"/>
      <c r="DM56" s="495"/>
      <c r="DN56" s="495"/>
      <c r="DO56" s="495"/>
      <c r="DP56" s="495"/>
      <c r="DQ56" s="495"/>
      <c r="DR56" s="495"/>
      <c r="DS56" s="495"/>
      <c r="DT56" s="495"/>
      <c r="DU56" s="495"/>
      <c r="DV56" s="495"/>
      <c r="DW56" s="495"/>
      <c r="DX56" s="495"/>
      <c r="DY56" s="495"/>
      <c r="DZ56" s="495"/>
      <c r="EA56" s="495"/>
      <c r="EB56" s="495"/>
      <c r="EC56" s="495"/>
      <c r="ED56" s="495"/>
      <c r="EE56" s="495"/>
      <c r="EF56" s="495"/>
      <c r="EG56" s="495"/>
      <c r="EH56" s="495"/>
      <c r="EI56" s="495"/>
      <c r="EJ56" s="495"/>
      <c r="EK56" s="495"/>
      <c r="EL56" s="495"/>
      <c r="EM56" s="495"/>
      <c r="EN56" s="495"/>
      <c r="EO56" s="495"/>
      <c r="EP56" s="495"/>
      <c r="EQ56" s="495"/>
      <c r="ER56" s="495"/>
      <c r="ES56" s="495"/>
      <c r="ET56" s="495"/>
      <c r="EU56" s="495"/>
      <c r="EV56" s="495"/>
      <c r="EW56" s="495"/>
      <c r="EX56" s="495"/>
      <c r="EY56" s="495"/>
      <c r="EZ56" s="495"/>
      <c r="FA56" s="495"/>
      <c r="FB56" s="495"/>
      <c r="FC56" s="495"/>
      <c r="FD56" s="495"/>
      <c r="FE56" s="495"/>
      <c r="FF56" s="495"/>
      <c r="FG56" s="495"/>
      <c r="FH56" s="495"/>
      <c r="FI56" s="495"/>
      <c r="FJ56" s="495"/>
      <c r="FK56" s="495"/>
      <c r="FL56" s="495"/>
      <c r="FM56" s="495"/>
      <c r="FN56" s="495"/>
      <c r="FO56" s="495"/>
      <c r="FP56" s="495"/>
      <c r="FQ56" s="495"/>
      <c r="FR56" s="495"/>
      <c r="FS56" s="495"/>
      <c r="FT56" s="495"/>
      <c r="FU56" s="495"/>
      <c r="FV56" s="495"/>
      <c r="FW56" s="495"/>
      <c r="FX56" s="495"/>
      <c r="FY56" s="495"/>
      <c r="FZ56" s="495"/>
      <c r="GA56" s="495"/>
      <c r="GB56" s="495"/>
      <c r="GC56" s="495"/>
      <c r="GD56" s="495"/>
      <c r="GE56" s="495"/>
      <c r="GF56" s="495"/>
      <c r="GG56" s="495"/>
      <c r="GH56" s="495"/>
      <c r="GI56" s="495"/>
      <c r="GJ56" s="495"/>
      <c r="GK56" s="495"/>
      <c r="GL56" s="495"/>
      <c r="GM56" s="495"/>
      <c r="GN56" s="495"/>
      <c r="GO56" s="495"/>
      <c r="GP56" s="495"/>
      <c r="GQ56" s="495"/>
      <c r="GR56" s="495"/>
      <c r="GS56" s="495"/>
      <c r="GT56" s="495"/>
      <c r="GU56" s="495"/>
      <c r="GV56" s="495"/>
      <c r="GW56" s="495"/>
      <c r="GX56" s="495"/>
      <c r="GY56" s="495"/>
      <c r="GZ56" s="495"/>
      <c r="HA56" s="495"/>
      <c r="HB56" s="495"/>
      <c r="HC56" s="495"/>
      <c r="HD56" s="495"/>
      <c r="HE56" s="495"/>
      <c r="HF56" s="495"/>
      <c r="HG56" s="495"/>
      <c r="HH56" s="495"/>
      <c r="HI56" s="495"/>
      <c r="HJ56" s="495"/>
      <c r="HK56" s="495"/>
      <c r="HL56" s="495"/>
      <c r="HM56" s="495"/>
      <c r="HN56" s="495"/>
      <c r="HO56" s="495"/>
      <c r="HP56" s="495"/>
      <c r="HQ56" s="495"/>
      <c r="HR56" s="495"/>
      <c r="HS56" s="495"/>
      <c r="HT56" s="495"/>
      <c r="HU56" s="495"/>
      <c r="HV56" s="495"/>
      <c r="HW56" s="495"/>
      <c r="HX56" s="495"/>
      <c r="HY56" s="495"/>
      <c r="HZ56" s="495"/>
      <c r="IA56" s="495"/>
      <c r="IB56" s="495"/>
      <c r="IC56" s="495"/>
      <c r="ID56" s="495"/>
      <c r="IE56" s="495"/>
      <c r="IF56" s="495"/>
      <c r="IG56" s="495"/>
      <c r="IH56" s="495"/>
      <c r="II56" s="495"/>
      <c r="IJ56" s="495"/>
      <c r="IK56" s="495"/>
      <c r="IL56" s="495"/>
      <c r="IM56"/>
      <c r="IN56"/>
    </row>
    <row r="57" s="212" customFormat="1" ht="39" customHeight="1" spans="1:248">
      <c r="A57" s="487">
        <v>7</v>
      </c>
      <c r="B57" s="386" t="s">
        <v>166</v>
      </c>
      <c r="C57" s="282" t="s">
        <v>107</v>
      </c>
      <c r="D57" s="487" t="s">
        <v>399</v>
      </c>
      <c r="E57" s="487" t="s">
        <v>398</v>
      </c>
      <c r="F57" s="480" t="s">
        <v>464</v>
      </c>
      <c r="G57" s="489">
        <v>19</v>
      </c>
      <c r="H57" s="489" t="s">
        <v>465</v>
      </c>
      <c r="I57" s="489">
        <v>290000</v>
      </c>
      <c r="J57" s="489">
        <v>0</v>
      </c>
      <c r="K57" s="503"/>
      <c r="L57" s="503"/>
      <c r="M57" s="503"/>
      <c r="N57" s="503"/>
      <c r="O57" s="503"/>
      <c r="P57" s="503"/>
      <c r="Q57" s="503"/>
      <c r="R57" s="489">
        <v>290000</v>
      </c>
      <c r="S57" s="480"/>
      <c r="T57" s="480"/>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5"/>
      <c r="CS57" s="495"/>
      <c r="CT57" s="495"/>
      <c r="CU57" s="495"/>
      <c r="CV57" s="495"/>
      <c r="CW57" s="495"/>
      <c r="CX57" s="495"/>
      <c r="CY57" s="495"/>
      <c r="CZ57" s="495"/>
      <c r="DA57" s="495"/>
      <c r="DB57" s="495"/>
      <c r="DC57" s="495"/>
      <c r="DD57" s="495"/>
      <c r="DE57" s="495"/>
      <c r="DF57" s="495"/>
      <c r="DG57" s="495"/>
      <c r="DH57" s="495"/>
      <c r="DI57" s="495"/>
      <c r="DJ57" s="495"/>
      <c r="DK57" s="495"/>
      <c r="DL57" s="495"/>
      <c r="DM57" s="495"/>
      <c r="DN57" s="495"/>
      <c r="DO57" s="495"/>
      <c r="DP57" s="495"/>
      <c r="DQ57" s="495"/>
      <c r="DR57" s="495"/>
      <c r="DS57" s="495"/>
      <c r="DT57" s="495"/>
      <c r="DU57" s="495"/>
      <c r="DV57" s="495"/>
      <c r="DW57" s="495"/>
      <c r="DX57" s="495"/>
      <c r="DY57" s="495"/>
      <c r="DZ57" s="495"/>
      <c r="EA57" s="495"/>
      <c r="EB57" s="495"/>
      <c r="EC57" s="495"/>
      <c r="ED57" s="495"/>
      <c r="EE57" s="495"/>
      <c r="EF57" s="495"/>
      <c r="EG57" s="495"/>
      <c r="EH57" s="495"/>
      <c r="EI57" s="495"/>
      <c r="EJ57" s="495"/>
      <c r="EK57" s="495"/>
      <c r="EL57" s="495"/>
      <c r="EM57" s="495"/>
      <c r="EN57" s="495"/>
      <c r="EO57" s="495"/>
      <c r="EP57" s="495"/>
      <c r="EQ57" s="495"/>
      <c r="ER57" s="495"/>
      <c r="ES57" s="495"/>
      <c r="ET57" s="495"/>
      <c r="EU57" s="495"/>
      <c r="EV57" s="495"/>
      <c r="EW57" s="495"/>
      <c r="EX57" s="495"/>
      <c r="EY57" s="495"/>
      <c r="EZ57" s="495"/>
      <c r="FA57" s="495"/>
      <c r="FB57" s="495"/>
      <c r="FC57" s="495"/>
      <c r="FD57" s="495"/>
      <c r="FE57" s="495"/>
      <c r="FF57" s="495"/>
      <c r="FG57" s="495"/>
      <c r="FH57" s="495"/>
      <c r="FI57" s="495"/>
      <c r="FJ57" s="495"/>
      <c r="FK57" s="495"/>
      <c r="FL57" s="495"/>
      <c r="FM57" s="495"/>
      <c r="FN57" s="495"/>
      <c r="FO57" s="495"/>
      <c r="FP57" s="495"/>
      <c r="FQ57" s="495"/>
      <c r="FR57" s="495"/>
      <c r="FS57" s="495"/>
      <c r="FT57" s="495"/>
      <c r="FU57" s="495"/>
      <c r="FV57" s="495"/>
      <c r="FW57" s="495"/>
      <c r="FX57" s="495"/>
      <c r="FY57" s="495"/>
      <c r="FZ57" s="495"/>
      <c r="GA57" s="495"/>
      <c r="GB57" s="495"/>
      <c r="GC57" s="495"/>
      <c r="GD57" s="495"/>
      <c r="GE57" s="495"/>
      <c r="GF57" s="495"/>
      <c r="GG57" s="495"/>
      <c r="GH57" s="495"/>
      <c r="GI57" s="495"/>
      <c r="GJ57" s="495"/>
      <c r="GK57" s="495"/>
      <c r="GL57" s="495"/>
      <c r="GM57" s="495"/>
      <c r="GN57" s="495"/>
      <c r="GO57" s="495"/>
      <c r="GP57" s="495"/>
      <c r="GQ57" s="495"/>
      <c r="GR57" s="495"/>
      <c r="GS57" s="495"/>
      <c r="GT57" s="495"/>
      <c r="GU57" s="495"/>
      <c r="GV57" s="495"/>
      <c r="GW57" s="495"/>
      <c r="GX57" s="495"/>
      <c r="GY57" s="495"/>
      <c r="GZ57" s="495"/>
      <c r="HA57" s="495"/>
      <c r="HB57" s="495"/>
      <c r="HC57" s="495"/>
      <c r="HD57" s="495"/>
      <c r="HE57" s="495"/>
      <c r="HF57" s="495"/>
      <c r="HG57" s="495"/>
      <c r="HH57" s="495"/>
      <c r="HI57" s="495"/>
      <c r="HJ57" s="495"/>
      <c r="HK57" s="495"/>
      <c r="HL57" s="495"/>
      <c r="HM57" s="495"/>
      <c r="HN57" s="495"/>
      <c r="HO57" s="495"/>
      <c r="HP57" s="495"/>
      <c r="HQ57" s="495"/>
      <c r="HR57" s="495"/>
      <c r="HS57" s="495"/>
      <c r="HT57" s="495"/>
      <c r="HU57" s="495"/>
      <c r="HV57" s="495"/>
      <c r="HW57" s="495"/>
      <c r="HX57" s="495"/>
      <c r="HY57" s="495"/>
      <c r="HZ57" s="495"/>
      <c r="IA57" s="495"/>
      <c r="IB57" s="495"/>
      <c r="IC57" s="495"/>
      <c r="ID57" s="495"/>
      <c r="IE57" s="495"/>
      <c r="IF57" s="495"/>
      <c r="IG57" s="495"/>
      <c r="IH57" s="495"/>
      <c r="II57" s="495"/>
      <c r="IJ57" s="495"/>
      <c r="IK57" s="495"/>
      <c r="IL57" s="495"/>
      <c r="IM57"/>
      <c r="IN57"/>
    </row>
    <row r="58" s="212" customFormat="1" ht="39" customHeight="1" spans="1:248">
      <c r="A58" s="487">
        <v>8</v>
      </c>
      <c r="B58" s="386" t="s">
        <v>166</v>
      </c>
      <c r="C58" s="282" t="s">
        <v>107</v>
      </c>
      <c r="D58" s="487" t="s">
        <v>265</v>
      </c>
      <c r="E58" s="487" t="s">
        <v>473</v>
      </c>
      <c r="F58" s="480" t="s">
        <v>464</v>
      </c>
      <c r="G58" s="489">
        <v>10</v>
      </c>
      <c r="H58" s="489" t="s">
        <v>474</v>
      </c>
      <c r="I58" s="489">
        <v>32000</v>
      </c>
      <c r="J58" s="489">
        <v>0</v>
      </c>
      <c r="K58" s="503"/>
      <c r="L58" s="503"/>
      <c r="M58" s="503"/>
      <c r="N58" s="503"/>
      <c r="O58" s="503"/>
      <c r="P58" s="503"/>
      <c r="Q58" s="503"/>
      <c r="R58" s="489">
        <v>32000</v>
      </c>
      <c r="S58" s="480"/>
      <c r="T58" s="480"/>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495"/>
      <c r="BT58" s="495"/>
      <c r="BU58" s="495"/>
      <c r="BV58" s="495"/>
      <c r="BW58" s="495"/>
      <c r="BX58" s="495"/>
      <c r="BY58" s="495"/>
      <c r="BZ58" s="495"/>
      <c r="CA58" s="495"/>
      <c r="CB58" s="495"/>
      <c r="CC58" s="495"/>
      <c r="CD58" s="495"/>
      <c r="CE58" s="495"/>
      <c r="CF58" s="495"/>
      <c r="CG58" s="495"/>
      <c r="CH58" s="495"/>
      <c r="CI58" s="495"/>
      <c r="CJ58" s="495"/>
      <c r="CK58" s="495"/>
      <c r="CL58" s="495"/>
      <c r="CM58" s="495"/>
      <c r="CN58" s="495"/>
      <c r="CO58" s="495"/>
      <c r="CP58" s="495"/>
      <c r="CQ58" s="495"/>
      <c r="CR58" s="495"/>
      <c r="CS58" s="495"/>
      <c r="CT58" s="495"/>
      <c r="CU58" s="495"/>
      <c r="CV58" s="495"/>
      <c r="CW58" s="495"/>
      <c r="CX58" s="495"/>
      <c r="CY58" s="495"/>
      <c r="CZ58" s="495"/>
      <c r="DA58" s="495"/>
      <c r="DB58" s="495"/>
      <c r="DC58" s="495"/>
      <c r="DD58" s="495"/>
      <c r="DE58" s="495"/>
      <c r="DF58" s="495"/>
      <c r="DG58" s="495"/>
      <c r="DH58" s="495"/>
      <c r="DI58" s="495"/>
      <c r="DJ58" s="495"/>
      <c r="DK58" s="495"/>
      <c r="DL58" s="495"/>
      <c r="DM58" s="495"/>
      <c r="DN58" s="495"/>
      <c r="DO58" s="495"/>
      <c r="DP58" s="495"/>
      <c r="DQ58" s="495"/>
      <c r="DR58" s="495"/>
      <c r="DS58" s="495"/>
      <c r="DT58" s="495"/>
      <c r="DU58" s="495"/>
      <c r="DV58" s="495"/>
      <c r="DW58" s="495"/>
      <c r="DX58" s="495"/>
      <c r="DY58" s="495"/>
      <c r="DZ58" s="495"/>
      <c r="EA58" s="495"/>
      <c r="EB58" s="495"/>
      <c r="EC58" s="495"/>
      <c r="ED58" s="495"/>
      <c r="EE58" s="495"/>
      <c r="EF58" s="495"/>
      <c r="EG58" s="495"/>
      <c r="EH58" s="495"/>
      <c r="EI58" s="495"/>
      <c r="EJ58" s="495"/>
      <c r="EK58" s="495"/>
      <c r="EL58" s="495"/>
      <c r="EM58" s="495"/>
      <c r="EN58" s="495"/>
      <c r="EO58" s="495"/>
      <c r="EP58" s="495"/>
      <c r="EQ58" s="495"/>
      <c r="ER58" s="495"/>
      <c r="ES58" s="495"/>
      <c r="ET58" s="495"/>
      <c r="EU58" s="495"/>
      <c r="EV58" s="495"/>
      <c r="EW58" s="495"/>
      <c r="EX58" s="495"/>
      <c r="EY58" s="495"/>
      <c r="EZ58" s="495"/>
      <c r="FA58" s="495"/>
      <c r="FB58" s="495"/>
      <c r="FC58" s="495"/>
      <c r="FD58" s="495"/>
      <c r="FE58" s="495"/>
      <c r="FF58" s="495"/>
      <c r="FG58" s="495"/>
      <c r="FH58" s="495"/>
      <c r="FI58" s="495"/>
      <c r="FJ58" s="495"/>
      <c r="FK58" s="495"/>
      <c r="FL58" s="495"/>
      <c r="FM58" s="495"/>
      <c r="FN58" s="495"/>
      <c r="FO58" s="495"/>
      <c r="FP58" s="495"/>
      <c r="FQ58" s="495"/>
      <c r="FR58" s="495"/>
      <c r="FS58" s="495"/>
      <c r="FT58" s="495"/>
      <c r="FU58" s="495"/>
      <c r="FV58" s="495"/>
      <c r="FW58" s="495"/>
      <c r="FX58" s="495"/>
      <c r="FY58" s="495"/>
      <c r="FZ58" s="495"/>
      <c r="GA58" s="495"/>
      <c r="GB58" s="495"/>
      <c r="GC58" s="495"/>
      <c r="GD58" s="495"/>
      <c r="GE58" s="495"/>
      <c r="GF58" s="495"/>
      <c r="GG58" s="495"/>
      <c r="GH58" s="495"/>
      <c r="GI58" s="495"/>
      <c r="GJ58" s="495"/>
      <c r="GK58" s="495"/>
      <c r="GL58" s="495"/>
      <c r="GM58" s="495"/>
      <c r="GN58" s="495"/>
      <c r="GO58" s="495"/>
      <c r="GP58" s="495"/>
      <c r="GQ58" s="495"/>
      <c r="GR58" s="495"/>
      <c r="GS58" s="495"/>
      <c r="GT58" s="495"/>
      <c r="GU58" s="495"/>
      <c r="GV58" s="495"/>
      <c r="GW58" s="495"/>
      <c r="GX58" s="495"/>
      <c r="GY58" s="495"/>
      <c r="GZ58" s="495"/>
      <c r="HA58" s="495"/>
      <c r="HB58" s="495"/>
      <c r="HC58" s="495"/>
      <c r="HD58" s="495"/>
      <c r="HE58" s="495"/>
      <c r="HF58" s="495"/>
      <c r="HG58" s="495"/>
      <c r="HH58" s="495"/>
      <c r="HI58" s="495"/>
      <c r="HJ58" s="495"/>
      <c r="HK58" s="495"/>
      <c r="HL58" s="495"/>
      <c r="HM58" s="495"/>
      <c r="HN58" s="495"/>
      <c r="HO58" s="495"/>
      <c r="HP58" s="495"/>
      <c r="HQ58" s="495"/>
      <c r="HR58" s="495"/>
      <c r="HS58" s="495"/>
      <c r="HT58" s="495"/>
      <c r="HU58" s="495"/>
      <c r="HV58" s="495"/>
      <c r="HW58" s="495"/>
      <c r="HX58" s="495"/>
      <c r="HY58" s="495"/>
      <c r="HZ58" s="495"/>
      <c r="IA58" s="495"/>
      <c r="IB58" s="495"/>
      <c r="IC58" s="495"/>
      <c r="ID58" s="495"/>
      <c r="IE58" s="495"/>
      <c r="IF58" s="495"/>
      <c r="IG58" s="495"/>
      <c r="IH58" s="495"/>
      <c r="II58" s="495"/>
      <c r="IJ58" s="495"/>
      <c r="IK58" s="495"/>
      <c r="IL58" s="495"/>
      <c r="IM58"/>
      <c r="IN58"/>
    </row>
    <row r="59" s="212" customFormat="1" ht="39" customHeight="1" spans="1:248">
      <c r="A59" s="487">
        <v>9</v>
      </c>
      <c r="B59" s="386" t="s">
        <v>166</v>
      </c>
      <c r="C59" s="282" t="s">
        <v>107</v>
      </c>
      <c r="D59" s="487" t="s">
        <v>264</v>
      </c>
      <c r="E59" s="487" t="s">
        <v>475</v>
      </c>
      <c r="F59" s="480" t="s">
        <v>464</v>
      </c>
      <c r="G59" s="489">
        <v>10</v>
      </c>
      <c r="H59" s="489" t="s">
        <v>476</v>
      </c>
      <c r="I59" s="489">
        <v>18000</v>
      </c>
      <c r="J59" s="489">
        <v>0</v>
      </c>
      <c r="K59" s="363"/>
      <c r="L59" s="363"/>
      <c r="M59" s="363"/>
      <c r="N59" s="363"/>
      <c r="O59" s="363"/>
      <c r="P59" s="363"/>
      <c r="Q59" s="363"/>
      <c r="R59" s="489">
        <v>18000</v>
      </c>
      <c r="S59" s="230"/>
      <c r="T59" s="230"/>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row>
    <row r="60" s="237" customFormat="1" ht="39" customHeight="1" spans="1:217">
      <c r="A60" s="490"/>
      <c r="B60" s="354" t="s">
        <v>175</v>
      </c>
      <c r="C60" s="355" t="s">
        <v>108</v>
      </c>
      <c r="D60" s="491"/>
      <c r="E60" s="491"/>
      <c r="F60" s="491"/>
      <c r="G60" s="473"/>
      <c r="H60" s="491"/>
      <c r="I60" s="504">
        <v>45000</v>
      </c>
      <c r="J60" s="504">
        <v>45000</v>
      </c>
      <c r="K60" s="504">
        <v>45000</v>
      </c>
      <c r="L60" s="491"/>
      <c r="M60" s="491"/>
      <c r="N60" s="491"/>
      <c r="O60" s="491"/>
      <c r="P60" s="491"/>
      <c r="Q60" s="491"/>
      <c r="R60" s="491"/>
      <c r="S60" s="491"/>
      <c r="T60" s="491"/>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row>
    <row r="61" s="212" customFormat="1" ht="39" customHeight="1" spans="1:248">
      <c r="A61" s="487">
        <v>1</v>
      </c>
      <c r="B61" s="492" t="s">
        <v>175</v>
      </c>
      <c r="C61" s="260" t="s">
        <v>108</v>
      </c>
      <c r="D61" s="470" t="s">
        <v>477</v>
      </c>
      <c r="E61" s="470" t="s">
        <v>451</v>
      </c>
      <c r="F61" s="493"/>
      <c r="G61" s="470">
        <v>5</v>
      </c>
      <c r="H61" s="470" t="s">
        <v>453</v>
      </c>
      <c r="I61" s="505">
        <v>25000</v>
      </c>
      <c r="J61" s="505">
        <v>25000</v>
      </c>
      <c r="K61" s="505">
        <v>25000</v>
      </c>
      <c r="L61" s="493"/>
      <c r="M61" s="493"/>
      <c r="N61" s="493"/>
      <c r="O61" s="493"/>
      <c r="P61" s="493"/>
      <c r="Q61" s="493"/>
      <c r="R61" s="493"/>
      <c r="S61" s="493"/>
      <c r="T61" s="493"/>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5"/>
      <c r="CE61" s="495"/>
      <c r="CF61" s="495"/>
      <c r="CG61" s="495"/>
      <c r="CH61" s="495"/>
      <c r="CI61" s="495"/>
      <c r="CJ61" s="495"/>
      <c r="CK61" s="495"/>
      <c r="CL61" s="495"/>
      <c r="CM61" s="495"/>
      <c r="CN61" s="495"/>
      <c r="CO61" s="495"/>
      <c r="CP61" s="495"/>
      <c r="CQ61" s="495"/>
      <c r="CR61" s="495"/>
      <c r="CS61" s="495"/>
      <c r="CT61" s="495"/>
      <c r="CU61" s="495"/>
      <c r="CV61" s="495"/>
      <c r="CW61" s="495"/>
      <c r="CX61" s="495"/>
      <c r="CY61" s="495"/>
      <c r="CZ61" s="495"/>
      <c r="DA61" s="495"/>
      <c r="DB61" s="495"/>
      <c r="DC61" s="495"/>
      <c r="DD61" s="495"/>
      <c r="DE61" s="495"/>
      <c r="DF61" s="495"/>
      <c r="DG61" s="495"/>
      <c r="DH61" s="495"/>
      <c r="DI61" s="495"/>
      <c r="DJ61" s="495"/>
      <c r="DK61" s="495"/>
      <c r="DL61" s="495"/>
      <c r="DM61" s="495"/>
      <c r="DN61" s="495"/>
      <c r="DO61" s="495"/>
      <c r="DP61" s="495"/>
      <c r="DQ61" s="495"/>
      <c r="DR61" s="495"/>
      <c r="DS61" s="495"/>
      <c r="DT61" s="495"/>
      <c r="DU61" s="495"/>
      <c r="DV61" s="495"/>
      <c r="DW61" s="495"/>
      <c r="DX61" s="495"/>
      <c r="DY61" s="495"/>
      <c r="DZ61" s="495"/>
      <c r="EA61" s="495"/>
      <c r="EB61" s="495"/>
      <c r="EC61" s="495"/>
      <c r="ED61" s="495"/>
      <c r="EE61" s="495"/>
      <c r="EF61" s="495"/>
      <c r="EG61" s="495"/>
      <c r="EH61" s="495"/>
      <c r="EI61" s="495"/>
      <c r="EJ61" s="495"/>
      <c r="EK61" s="495"/>
      <c r="EL61" s="495"/>
      <c r="EM61" s="495"/>
      <c r="EN61" s="495"/>
      <c r="EO61" s="495"/>
      <c r="EP61" s="495"/>
      <c r="EQ61" s="495"/>
      <c r="ER61" s="495"/>
      <c r="ES61" s="495"/>
      <c r="ET61" s="495"/>
      <c r="EU61" s="495"/>
      <c r="EV61" s="495"/>
      <c r="EW61" s="495"/>
      <c r="EX61" s="495"/>
      <c r="EY61" s="495"/>
      <c r="EZ61" s="495"/>
      <c r="FA61" s="495"/>
      <c r="FB61" s="495"/>
      <c r="FC61" s="495"/>
      <c r="FD61" s="495"/>
      <c r="FE61" s="495"/>
      <c r="FF61" s="495"/>
      <c r="FG61" s="495"/>
      <c r="FH61" s="495"/>
      <c r="FI61" s="495"/>
      <c r="FJ61" s="495"/>
      <c r="FK61" s="495"/>
      <c r="FL61" s="495"/>
      <c r="FM61" s="495"/>
      <c r="FN61" s="495"/>
      <c r="FO61" s="495"/>
      <c r="FP61" s="495"/>
      <c r="FQ61" s="495"/>
      <c r="FR61" s="495"/>
      <c r="FS61" s="495"/>
      <c r="FT61" s="495"/>
      <c r="FU61" s="495"/>
      <c r="FV61" s="495"/>
      <c r="FW61" s="495"/>
      <c r="FX61" s="495"/>
      <c r="FY61" s="495"/>
      <c r="FZ61" s="495"/>
      <c r="GA61" s="495"/>
      <c r="GB61" s="495"/>
      <c r="GC61" s="495"/>
      <c r="GD61" s="495"/>
      <c r="GE61" s="495"/>
      <c r="GF61" s="495"/>
      <c r="GG61" s="495"/>
      <c r="GH61" s="495"/>
      <c r="GI61" s="495"/>
      <c r="GJ61" s="495"/>
      <c r="GK61" s="495"/>
      <c r="GL61" s="495"/>
      <c r="GM61" s="495"/>
      <c r="GN61" s="495"/>
      <c r="GO61" s="495"/>
      <c r="GP61" s="495"/>
      <c r="GQ61" s="495"/>
      <c r="GR61" s="495"/>
      <c r="GS61" s="495"/>
      <c r="GT61" s="495"/>
      <c r="GU61" s="495"/>
      <c r="GV61" s="495"/>
      <c r="GW61" s="495"/>
      <c r="GX61" s="495"/>
      <c r="GY61" s="495"/>
      <c r="GZ61" s="495"/>
      <c r="HA61" s="495"/>
      <c r="HB61" s="495"/>
      <c r="HC61" s="495"/>
      <c r="HD61" s="495"/>
      <c r="HE61" s="495"/>
      <c r="HF61" s="495"/>
      <c r="HG61" s="495"/>
      <c r="HH61" s="495"/>
      <c r="HI61" s="495"/>
      <c r="HJ61"/>
      <c r="HK61"/>
      <c r="HL61"/>
      <c r="HM61"/>
      <c r="HN61"/>
      <c r="HO61"/>
      <c r="HP61"/>
      <c r="HQ61"/>
      <c r="HR61"/>
      <c r="HS61"/>
      <c r="HT61"/>
      <c r="HU61"/>
      <c r="HV61"/>
      <c r="HW61"/>
      <c r="HX61"/>
      <c r="HY61"/>
      <c r="HZ61"/>
      <c r="IA61"/>
      <c r="IB61"/>
      <c r="IC61"/>
      <c r="ID61"/>
      <c r="IE61"/>
      <c r="IF61"/>
      <c r="IG61"/>
      <c r="IH61"/>
      <c r="II61"/>
      <c r="IJ61"/>
      <c r="IK61"/>
      <c r="IL61"/>
      <c r="IM61"/>
      <c r="IN61"/>
    </row>
    <row r="62" s="212" customFormat="1" ht="39" customHeight="1" spans="1:248">
      <c r="A62" s="487">
        <v>2</v>
      </c>
      <c r="B62" s="492" t="s">
        <v>175</v>
      </c>
      <c r="C62" s="260" t="s">
        <v>108</v>
      </c>
      <c r="D62" s="470" t="s">
        <v>393</v>
      </c>
      <c r="E62" s="470" t="s">
        <v>478</v>
      </c>
      <c r="F62" s="470"/>
      <c r="G62" s="470"/>
      <c r="H62" s="470"/>
      <c r="I62" s="505">
        <v>20000</v>
      </c>
      <c r="J62" s="505">
        <v>20000</v>
      </c>
      <c r="K62" s="505">
        <v>20000</v>
      </c>
      <c r="L62" s="230"/>
      <c r="M62" s="230"/>
      <c r="N62" s="230"/>
      <c r="O62" s="230"/>
      <c r="P62" s="230"/>
      <c r="Q62" s="230"/>
      <c r="R62" s="230"/>
      <c r="S62" s="230"/>
      <c r="T62" s="230"/>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s="212" customFormat="1" ht="39" customHeight="1" spans="1:248">
      <c r="A63" s="230"/>
      <c r="B63" s="309" t="s">
        <v>177</v>
      </c>
      <c r="C63" s="309" t="s">
        <v>109</v>
      </c>
      <c r="D63" s="478"/>
      <c r="E63" s="384"/>
      <c r="F63" s="477" t="s">
        <v>479</v>
      </c>
      <c r="G63" s="479">
        <v>355</v>
      </c>
      <c r="H63" s="478"/>
      <c r="I63" s="501">
        <v>50000</v>
      </c>
      <c r="J63" s="501">
        <v>50000</v>
      </c>
      <c r="K63" s="230"/>
      <c r="L63" s="230"/>
      <c r="M63" s="230"/>
      <c r="N63" s="230"/>
      <c r="O63" s="230"/>
      <c r="P63" s="230"/>
      <c r="Q63" s="230"/>
      <c r="R63" s="230"/>
      <c r="S63" s="230"/>
      <c r="T63" s="230"/>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row>
    <row r="64" s="212" customFormat="1" ht="39" customHeight="1" spans="1:248">
      <c r="A64" s="477">
        <v>1</v>
      </c>
      <c r="B64" s="477" t="s">
        <v>480</v>
      </c>
      <c r="C64" s="477" t="s">
        <v>481</v>
      </c>
      <c r="D64" s="477" t="s">
        <v>431</v>
      </c>
      <c r="E64" s="230"/>
      <c r="F64" s="230"/>
      <c r="G64" s="479">
        <v>5</v>
      </c>
      <c r="H64" s="477" t="s">
        <v>447</v>
      </c>
      <c r="I64" s="479">
        <v>30000</v>
      </c>
      <c r="J64" s="479">
        <v>30000</v>
      </c>
      <c r="K64" s="230"/>
      <c r="L64" s="230"/>
      <c r="M64" s="230"/>
      <c r="N64" s="230"/>
      <c r="O64" s="230"/>
      <c r="P64" s="230"/>
      <c r="Q64" s="230"/>
      <c r="R64" s="230"/>
      <c r="S64" s="230"/>
      <c r="T64" s="230"/>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row>
    <row r="65" s="212" customFormat="1" ht="39" customHeight="1" spans="1:248">
      <c r="A65" s="477">
        <v>2</v>
      </c>
      <c r="B65" s="477" t="s">
        <v>482</v>
      </c>
      <c r="C65" s="477" t="s">
        <v>481</v>
      </c>
      <c r="D65" s="477" t="s">
        <v>435</v>
      </c>
      <c r="E65" s="230"/>
      <c r="F65" s="230"/>
      <c r="G65" s="479">
        <v>100</v>
      </c>
      <c r="H65" s="477" t="s">
        <v>456</v>
      </c>
      <c r="I65" s="479">
        <v>500</v>
      </c>
      <c r="J65" s="479">
        <v>500</v>
      </c>
      <c r="K65" s="230"/>
      <c r="L65" s="230"/>
      <c r="M65" s="230"/>
      <c r="N65" s="230"/>
      <c r="O65" s="230"/>
      <c r="P65" s="230"/>
      <c r="Q65" s="230"/>
      <c r="R65" s="230"/>
      <c r="S65" s="230"/>
      <c r="T65" s="230"/>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row>
    <row r="66" s="212" customFormat="1" ht="39" customHeight="1" spans="1:248">
      <c r="A66" s="477">
        <v>3</v>
      </c>
      <c r="B66" s="477" t="s">
        <v>482</v>
      </c>
      <c r="C66" s="477" t="s">
        <v>481</v>
      </c>
      <c r="D66" s="477" t="s">
        <v>449</v>
      </c>
      <c r="E66" s="230"/>
      <c r="F66" s="230"/>
      <c r="G66" s="479">
        <v>20</v>
      </c>
      <c r="H66" s="477" t="s">
        <v>483</v>
      </c>
      <c r="I66" s="479">
        <v>1500</v>
      </c>
      <c r="J66" s="479">
        <v>1500</v>
      </c>
      <c r="K66" s="230"/>
      <c r="L66" s="230"/>
      <c r="M66" s="230"/>
      <c r="N66" s="230"/>
      <c r="O66" s="230"/>
      <c r="P66" s="230"/>
      <c r="Q66" s="230"/>
      <c r="R66" s="230"/>
      <c r="S66" s="230"/>
      <c r="T66" s="230"/>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row>
    <row r="67" s="212" customFormat="1" ht="39" customHeight="1" spans="1:248">
      <c r="A67" s="477">
        <v>4</v>
      </c>
      <c r="B67" s="477" t="s">
        <v>482</v>
      </c>
      <c r="C67" s="477" t="s">
        <v>481</v>
      </c>
      <c r="D67" s="477" t="s">
        <v>484</v>
      </c>
      <c r="E67" s="230"/>
      <c r="F67" s="230"/>
      <c r="G67" s="479">
        <v>5</v>
      </c>
      <c r="H67" s="477" t="s">
        <v>447</v>
      </c>
      <c r="I67" s="479">
        <v>1000</v>
      </c>
      <c r="J67" s="479">
        <v>1000</v>
      </c>
      <c r="K67" s="230"/>
      <c r="L67" s="230"/>
      <c r="M67" s="230"/>
      <c r="N67" s="230"/>
      <c r="O67" s="230"/>
      <c r="P67" s="230"/>
      <c r="Q67" s="230"/>
      <c r="R67" s="230"/>
      <c r="S67" s="230"/>
      <c r="T67" s="230"/>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s="212" customFormat="1" ht="39" customHeight="1" spans="1:248">
      <c r="A68" s="477">
        <v>5</v>
      </c>
      <c r="B68" s="477" t="s">
        <v>482</v>
      </c>
      <c r="C68" s="477" t="s">
        <v>481</v>
      </c>
      <c r="D68" s="477" t="s">
        <v>485</v>
      </c>
      <c r="E68" s="230"/>
      <c r="F68" s="230"/>
      <c r="G68" s="479">
        <v>20</v>
      </c>
      <c r="H68" s="477"/>
      <c r="I68" s="479">
        <v>5000</v>
      </c>
      <c r="J68" s="479">
        <v>5000</v>
      </c>
      <c r="K68" s="230"/>
      <c r="L68" s="230"/>
      <c r="M68" s="230"/>
      <c r="N68" s="230"/>
      <c r="O68" s="230"/>
      <c r="P68" s="230"/>
      <c r="Q68" s="230"/>
      <c r="R68" s="230"/>
      <c r="S68" s="230"/>
      <c r="T68" s="230"/>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row>
    <row r="69" s="212" customFormat="1" ht="39" customHeight="1" spans="1:248">
      <c r="A69" s="477">
        <v>6</v>
      </c>
      <c r="B69" s="477" t="s">
        <v>482</v>
      </c>
      <c r="C69" s="477" t="s">
        <v>481</v>
      </c>
      <c r="D69" s="477" t="s">
        <v>409</v>
      </c>
      <c r="E69" s="230"/>
      <c r="F69" s="230"/>
      <c r="G69" s="479">
        <v>2</v>
      </c>
      <c r="H69" s="477" t="s">
        <v>453</v>
      </c>
      <c r="I69" s="479">
        <v>5000</v>
      </c>
      <c r="J69" s="479">
        <v>5000</v>
      </c>
      <c r="K69" s="230"/>
      <c r="L69" s="230"/>
      <c r="M69" s="230"/>
      <c r="N69" s="230"/>
      <c r="O69" s="230"/>
      <c r="P69" s="230"/>
      <c r="Q69" s="230"/>
      <c r="R69" s="230"/>
      <c r="S69" s="230"/>
      <c r="T69" s="230"/>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row>
    <row r="70" s="212" customFormat="1" ht="39" customHeight="1" spans="1:248">
      <c r="A70" s="477">
        <v>7</v>
      </c>
      <c r="B70" s="477" t="s">
        <v>482</v>
      </c>
      <c r="C70" s="477" t="s">
        <v>481</v>
      </c>
      <c r="D70" s="477" t="s">
        <v>425</v>
      </c>
      <c r="E70" s="230"/>
      <c r="F70" s="230"/>
      <c r="G70" s="479">
        <v>3</v>
      </c>
      <c r="H70" s="477" t="s">
        <v>444</v>
      </c>
      <c r="I70" s="479">
        <v>4000</v>
      </c>
      <c r="J70" s="479">
        <v>4000</v>
      </c>
      <c r="K70" s="230"/>
      <c r="L70" s="230"/>
      <c r="M70" s="230"/>
      <c r="N70" s="230"/>
      <c r="O70" s="230"/>
      <c r="P70" s="230"/>
      <c r="Q70" s="230"/>
      <c r="R70" s="230"/>
      <c r="S70" s="230"/>
      <c r="T70" s="23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row>
    <row r="71" s="212" customFormat="1" ht="39" customHeight="1" spans="1:248">
      <c r="A71" s="477">
        <v>8</v>
      </c>
      <c r="B71" s="477" t="s">
        <v>482</v>
      </c>
      <c r="C71" s="477" t="s">
        <v>481</v>
      </c>
      <c r="D71" s="477" t="s">
        <v>392</v>
      </c>
      <c r="E71" s="230"/>
      <c r="F71" s="230"/>
      <c r="G71" s="479">
        <v>200</v>
      </c>
      <c r="H71" s="477" t="s">
        <v>447</v>
      </c>
      <c r="I71" s="479">
        <v>3000</v>
      </c>
      <c r="J71" s="479">
        <v>3000</v>
      </c>
      <c r="K71" s="230"/>
      <c r="L71" s="230"/>
      <c r="M71" s="230"/>
      <c r="N71" s="230"/>
      <c r="O71" s="230"/>
      <c r="P71" s="230"/>
      <c r="Q71" s="230"/>
      <c r="R71" s="230"/>
      <c r="S71" s="230"/>
      <c r="T71" s="230"/>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row>
    <row r="72" s="237" customFormat="1" ht="39" customHeight="1" spans="1:20">
      <c r="A72" s="384"/>
      <c r="B72" s="309" t="s">
        <v>183</v>
      </c>
      <c r="C72" s="309" t="s">
        <v>184</v>
      </c>
      <c r="D72" s="478"/>
      <c r="E72" s="384"/>
      <c r="F72" s="478"/>
      <c r="G72" s="501">
        <v>249</v>
      </c>
      <c r="H72" s="478"/>
      <c r="I72" s="501">
        <v>150000</v>
      </c>
      <c r="J72" s="501">
        <v>150000</v>
      </c>
      <c r="K72" s="384"/>
      <c r="L72" s="384"/>
      <c r="M72" s="384"/>
      <c r="N72" s="384"/>
      <c r="O72" s="384"/>
      <c r="P72" s="384"/>
      <c r="Q72" s="384"/>
      <c r="R72" s="384"/>
      <c r="S72" s="384"/>
      <c r="T72" s="384"/>
    </row>
    <row r="73" s="212" customFormat="1" ht="39" customHeight="1" spans="1:248">
      <c r="A73" s="477">
        <v>1</v>
      </c>
      <c r="B73" s="312" t="s">
        <v>486</v>
      </c>
      <c r="C73" s="312" t="s">
        <v>487</v>
      </c>
      <c r="D73" s="477" t="s">
        <v>431</v>
      </c>
      <c r="E73" s="230"/>
      <c r="F73" s="230"/>
      <c r="G73" s="479">
        <v>10</v>
      </c>
      <c r="H73" s="477" t="s">
        <v>447</v>
      </c>
      <c r="I73" s="479">
        <v>100000</v>
      </c>
      <c r="J73" s="479">
        <v>100000</v>
      </c>
      <c r="K73" s="230"/>
      <c r="L73" s="230"/>
      <c r="M73" s="230"/>
      <c r="N73" s="230"/>
      <c r="O73" s="230"/>
      <c r="P73" s="230"/>
      <c r="Q73" s="230"/>
      <c r="R73" s="230"/>
      <c r="S73" s="230"/>
      <c r="T73" s="230"/>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row>
    <row r="74" s="212" customFormat="1" ht="39" customHeight="1" spans="1:248">
      <c r="A74" s="477">
        <v>2</v>
      </c>
      <c r="B74" s="312" t="s">
        <v>486</v>
      </c>
      <c r="C74" s="312" t="s">
        <v>487</v>
      </c>
      <c r="D74" s="477" t="s">
        <v>435</v>
      </c>
      <c r="E74" s="230"/>
      <c r="F74" s="230"/>
      <c r="G74" s="479">
        <v>100</v>
      </c>
      <c r="H74" s="477" t="s">
        <v>456</v>
      </c>
      <c r="I74" s="479">
        <v>500</v>
      </c>
      <c r="J74" s="479">
        <v>500</v>
      </c>
      <c r="K74" s="230"/>
      <c r="L74" s="230"/>
      <c r="M74" s="230"/>
      <c r="N74" s="230"/>
      <c r="O74" s="230"/>
      <c r="P74" s="230"/>
      <c r="Q74" s="230"/>
      <c r="R74" s="230"/>
      <c r="S74" s="230"/>
      <c r="T74" s="230"/>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row>
    <row r="75" s="212" customFormat="1" ht="39" customHeight="1" spans="1:248">
      <c r="A75" s="477">
        <v>3</v>
      </c>
      <c r="B75" s="312" t="s">
        <v>486</v>
      </c>
      <c r="C75" s="312" t="s">
        <v>487</v>
      </c>
      <c r="D75" s="477" t="s">
        <v>449</v>
      </c>
      <c r="E75" s="230"/>
      <c r="F75" s="230"/>
      <c r="G75" s="479">
        <v>10</v>
      </c>
      <c r="H75" s="477" t="s">
        <v>483</v>
      </c>
      <c r="I75" s="479">
        <v>1000</v>
      </c>
      <c r="J75" s="479">
        <v>1000</v>
      </c>
      <c r="K75" s="230"/>
      <c r="L75" s="230"/>
      <c r="M75" s="230"/>
      <c r="N75" s="230"/>
      <c r="O75" s="230"/>
      <c r="P75" s="230"/>
      <c r="Q75" s="230"/>
      <c r="R75" s="230"/>
      <c r="S75" s="230"/>
      <c r="T75" s="230"/>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row>
    <row r="76" s="212" customFormat="1" ht="39" customHeight="1" spans="1:248">
      <c r="A76" s="477">
        <v>4</v>
      </c>
      <c r="B76" s="312" t="s">
        <v>486</v>
      </c>
      <c r="C76" s="312" t="s">
        <v>487</v>
      </c>
      <c r="D76" s="477" t="s">
        <v>484</v>
      </c>
      <c r="E76" s="230"/>
      <c r="F76" s="230"/>
      <c r="G76" s="479">
        <v>2</v>
      </c>
      <c r="H76" s="477" t="s">
        <v>447</v>
      </c>
      <c r="I76" s="479">
        <v>500</v>
      </c>
      <c r="J76" s="479">
        <v>500</v>
      </c>
      <c r="K76" s="230"/>
      <c r="L76" s="230"/>
      <c r="M76" s="230"/>
      <c r="N76" s="230"/>
      <c r="O76" s="230"/>
      <c r="P76" s="230"/>
      <c r="Q76" s="230"/>
      <c r="R76" s="230"/>
      <c r="S76" s="230"/>
      <c r="T76" s="230"/>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row>
    <row r="77" s="212" customFormat="1" ht="39" customHeight="1" spans="1:248">
      <c r="A77" s="477">
        <v>5</v>
      </c>
      <c r="B77" s="312" t="s">
        <v>486</v>
      </c>
      <c r="C77" s="312" t="s">
        <v>487</v>
      </c>
      <c r="D77" s="477" t="s">
        <v>419</v>
      </c>
      <c r="E77" s="230"/>
      <c r="F77" s="230"/>
      <c r="G77" s="479">
        <v>5</v>
      </c>
      <c r="H77" s="477"/>
      <c r="I77" s="479">
        <v>20000</v>
      </c>
      <c r="J77" s="479">
        <v>20000</v>
      </c>
      <c r="K77" s="230"/>
      <c r="L77" s="230"/>
      <c r="M77" s="230"/>
      <c r="N77" s="230"/>
      <c r="O77" s="230"/>
      <c r="P77" s="230"/>
      <c r="Q77" s="230"/>
      <c r="R77" s="230"/>
      <c r="S77" s="230"/>
      <c r="T77" s="230"/>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row>
    <row r="78" s="212" customFormat="1" ht="39" customHeight="1" spans="1:248">
      <c r="A78" s="477">
        <v>6</v>
      </c>
      <c r="B78" s="312" t="s">
        <v>486</v>
      </c>
      <c r="C78" s="312" t="s">
        <v>487</v>
      </c>
      <c r="D78" s="477" t="s">
        <v>409</v>
      </c>
      <c r="E78" s="230"/>
      <c r="F78" s="230"/>
      <c r="G78" s="479">
        <v>2</v>
      </c>
      <c r="H78" s="477" t="s">
        <v>453</v>
      </c>
      <c r="I78" s="479">
        <v>8000</v>
      </c>
      <c r="J78" s="479">
        <v>8000</v>
      </c>
      <c r="K78" s="230"/>
      <c r="L78" s="230"/>
      <c r="M78" s="230"/>
      <c r="N78" s="230"/>
      <c r="O78" s="230"/>
      <c r="P78" s="230"/>
      <c r="Q78" s="230"/>
      <c r="R78" s="230"/>
      <c r="S78" s="230"/>
      <c r="T78" s="230"/>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row>
    <row r="79" s="212" customFormat="1" ht="39" customHeight="1" spans="1:248">
      <c r="A79" s="477">
        <v>7</v>
      </c>
      <c r="B79" s="312" t="s">
        <v>486</v>
      </c>
      <c r="C79" s="312" t="s">
        <v>487</v>
      </c>
      <c r="D79" s="477" t="s">
        <v>425</v>
      </c>
      <c r="E79" s="230"/>
      <c r="F79" s="230"/>
      <c r="G79" s="479">
        <v>20</v>
      </c>
      <c r="H79" s="477" t="s">
        <v>444</v>
      </c>
      <c r="I79" s="479">
        <v>10000</v>
      </c>
      <c r="J79" s="479">
        <v>10000</v>
      </c>
      <c r="K79" s="230"/>
      <c r="L79" s="230"/>
      <c r="M79" s="230"/>
      <c r="N79" s="230"/>
      <c r="O79" s="230"/>
      <c r="P79" s="230"/>
      <c r="Q79" s="230"/>
      <c r="R79" s="230"/>
      <c r="S79" s="230"/>
      <c r="T79" s="230"/>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row>
    <row r="80" s="212" customFormat="1" ht="39" customHeight="1" spans="1:248">
      <c r="A80" s="477">
        <v>8</v>
      </c>
      <c r="B80" s="312" t="s">
        <v>486</v>
      </c>
      <c r="C80" s="312" t="s">
        <v>487</v>
      </c>
      <c r="D80" s="477" t="s">
        <v>392</v>
      </c>
      <c r="E80" s="230"/>
      <c r="F80" s="230"/>
      <c r="G80" s="479">
        <v>100</v>
      </c>
      <c r="H80" s="477" t="s">
        <v>447</v>
      </c>
      <c r="I80" s="479">
        <v>10000</v>
      </c>
      <c r="J80" s="479">
        <v>10000</v>
      </c>
      <c r="K80" s="230"/>
      <c r="L80" s="230"/>
      <c r="M80" s="230"/>
      <c r="N80" s="230"/>
      <c r="O80" s="230"/>
      <c r="P80" s="230"/>
      <c r="Q80" s="230"/>
      <c r="R80" s="230"/>
      <c r="S80" s="230"/>
      <c r="T80" s="23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row>
    <row r="81" s="212" customFormat="1" ht="39" customHeight="1" spans="1:246">
      <c r="A81" s="477"/>
      <c r="B81" s="312"/>
      <c r="C81" s="477"/>
      <c r="D81" s="477"/>
      <c r="E81" s="479"/>
      <c r="F81" s="477"/>
      <c r="G81" s="479"/>
      <c r="H81" s="479"/>
      <c r="I81" s="479"/>
      <c r="J81" s="479"/>
      <c r="K81" s="479"/>
      <c r="L81" s="479"/>
      <c r="M81" s="479"/>
      <c r="N81" s="511"/>
      <c r="O81" s="511"/>
      <c r="P81" s="511"/>
      <c r="Q81" s="511"/>
      <c r="R81" s="511"/>
      <c r="S81" s="480"/>
      <c r="T81" s="480"/>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5"/>
      <c r="BU81" s="495"/>
      <c r="BV81" s="495"/>
      <c r="BW81" s="495"/>
      <c r="BX81" s="495"/>
      <c r="BY81" s="495"/>
      <c r="BZ81" s="495"/>
      <c r="CA81" s="495"/>
      <c r="CB81" s="495"/>
      <c r="CC81" s="495"/>
      <c r="CD81" s="495"/>
      <c r="CE81" s="495"/>
      <c r="CF81" s="495"/>
      <c r="CG81" s="495"/>
      <c r="CH81" s="495"/>
      <c r="CI81" s="495"/>
      <c r="CJ81" s="495"/>
      <c r="CK81" s="495"/>
      <c r="CL81" s="495"/>
      <c r="CM81" s="495"/>
      <c r="CN81" s="495"/>
      <c r="CO81" s="495"/>
      <c r="CP81" s="495"/>
      <c r="CQ81" s="495"/>
      <c r="CR81" s="495"/>
      <c r="CS81" s="495"/>
      <c r="CT81" s="495"/>
      <c r="CU81" s="495"/>
      <c r="CV81" s="495"/>
      <c r="CW81" s="495"/>
      <c r="CX81" s="495"/>
      <c r="CY81" s="495"/>
      <c r="CZ81" s="495"/>
      <c r="DA81" s="495"/>
      <c r="DB81" s="495"/>
      <c r="DC81" s="495"/>
      <c r="DD81" s="495"/>
      <c r="DE81" s="495"/>
      <c r="DF81" s="495"/>
      <c r="DG81" s="495"/>
      <c r="DH81" s="495"/>
      <c r="DI81" s="495"/>
      <c r="DJ81" s="495"/>
      <c r="DK81" s="495"/>
      <c r="DL81" s="495"/>
      <c r="DM81" s="495"/>
      <c r="DN81" s="495"/>
      <c r="DO81" s="495"/>
      <c r="DP81" s="495"/>
      <c r="DQ81" s="495"/>
      <c r="DR81" s="495"/>
      <c r="DS81" s="495"/>
      <c r="DT81" s="495"/>
      <c r="DU81" s="495"/>
      <c r="DV81" s="495"/>
      <c r="DW81" s="495"/>
      <c r="DX81" s="495"/>
      <c r="DY81" s="495"/>
      <c r="DZ81" s="495"/>
      <c r="EA81" s="495"/>
      <c r="EB81" s="495"/>
      <c r="EC81" s="495"/>
      <c r="ED81" s="495"/>
      <c r="EE81" s="495"/>
      <c r="EF81" s="495"/>
      <c r="EG81" s="495"/>
      <c r="EH81" s="495"/>
      <c r="EI81" s="495"/>
      <c r="EJ81" s="495"/>
      <c r="EK81" s="495"/>
      <c r="EL81" s="495"/>
      <c r="EM81" s="495"/>
      <c r="EN81" s="495"/>
      <c r="EO81" s="495"/>
      <c r="EP81" s="495"/>
      <c r="EQ81" s="495"/>
      <c r="ER81" s="495"/>
      <c r="ES81" s="495"/>
      <c r="ET81" s="495"/>
      <c r="EU81" s="495"/>
      <c r="EV81" s="495"/>
      <c r="EW81" s="495"/>
      <c r="EX81" s="495"/>
      <c r="EY81" s="495"/>
      <c r="EZ81" s="495"/>
      <c r="FA81" s="495"/>
      <c r="FB81" s="495"/>
      <c r="FC81" s="495"/>
      <c r="FD81" s="495"/>
      <c r="FE81" s="495"/>
      <c r="FF81" s="495"/>
      <c r="FG81" s="495"/>
      <c r="FH81" s="495"/>
      <c r="FI81" s="495"/>
      <c r="FJ81" s="495"/>
      <c r="FK81" s="495"/>
      <c r="FL81" s="495"/>
      <c r="FM81" s="495"/>
      <c r="FN81" s="495"/>
      <c r="FO81" s="495"/>
      <c r="FP81" s="495"/>
      <c r="FQ81" s="495"/>
      <c r="FR81" s="495"/>
      <c r="FS81" s="495"/>
      <c r="FT81" s="495"/>
      <c r="FU81" s="495"/>
      <c r="FV81" s="495"/>
      <c r="FW81" s="495"/>
      <c r="FX81" s="495"/>
      <c r="FY81" s="495"/>
      <c r="FZ81" s="495"/>
      <c r="GA81" s="495"/>
      <c r="GB81" s="495"/>
      <c r="GC81" s="495"/>
      <c r="GD81" s="495"/>
      <c r="GE81" s="495"/>
      <c r="GF81" s="495"/>
      <c r="GG81" s="495"/>
      <c r="GH81" s="495"/>
      <c r="GI81" s="495"/>
      <c r="GJ81" s="495"/>
      <c r="GK81" s="495"/>
      <c r="GL81" s="495"/>
      <c r="GM81" s="495"/>
      <c r="GN81" s="495"/>
      <c r="GO81" s="495"/>
      <c r="GP81" s="495"/>
      <c r="GQ81" s="495"/>
      <c r="GR81" s="495"/>
      <c r="GS81" s="495"/>
      <c r="GT81" s="495"/>
      <c r="GU81" s="495"/>
      <c r="GV81" s="495"/>
      <c r="GW81" s="495"/>
      <c r="GX81" s="495"/>
      <c r="GY81" s="495"/>
      <c r="GZ81" s="495"/>
      <c r="HA81" s="495"/>
      <c r="HB81" s="495"/>
      <c r="HC81" s="495"/>
      <c r="HD81" s="495"/>
      <c r="HE81" s="495"/>
      <c r="HF81" s="495"/>
      <c r="HG81" s="495"/>
      <c r="HH81" s="495"/>
      <c r="HI81" s="495"/>
      <c r="HJ81" s="495"/>
      <c r="HK81" s="495"/>
      <c r="HL81" s="495"/>
      <c r="HM81" s="495"/>
      <c r="HN81" s="495"/>
      <c r="HO81" s="495"/>
      <c r="HP81" s="495"/>
      <c r="HQ81" s="495"/>
      <c r="HR81" s="495"/>
      <c r="HS81" s="495"/>
      <c r="HT81" s="495"/>
      <c r="HU81" s="495"/>
      <c r="HV81" s="495"/>
      <c r="HW81" s="495"/>
      <c r="HX81" s="495"/>
      <c r="HY81" s="495"/>
      <c r="HZ81" s="495"/>
      <c r="IA81" s="495"/>
      <c r="IB81" s="495"/>
      <c r="IC81" s="495"/>
      <c r="ID81" s="495"/>
      <c r="IE81" s="495"/>
      <c r="IF81" s="495"/>
      <c r="IG81" s="495"/>
      <c r="IH81" s="495"/>
      <c r="II81" s="495"/>
      <c r="IJ81" s="495"/>
      <c r="IK81" s="495"/>
      <c r="IL81" s="495"/>
    </row>
    <row r="82" ht="23.1" customHeight="1" spans="2:246">
      <c r="B82" s="509"/>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5"/>
      <c r="BR82" s="495"/>
      <c r="BS82" s="495"/>
      <c r="BT82" s="495"/>
      <c r="BU82" s="495"/>
      <c r="BV82" s="495"/>
      <c r="BW82" s="495"/>
      <c r="BX82" s="495"/>
      <c r="BY82" s="495"/>
      <c r="BZ82" s="495"/>
      <c r="CA82" s="495"/>
      <c r="CB82" s="495"/>
      <c r="CC82" s="495"/>
      <c r="CD82" s="495"/>
      <c r="CE82" s="495"/>
      <c r="CF82" s="495"/>
      <c r="CG82" s="495"/>
      <c r="CH82" s="495"/>
      <c r="CI82" s="495"/>
      <c r="CJ82" s="495"/>
      <c r="CK82" s="495"/>
      <c r="CL82" s="495"/>
      <c r="CM82" s="495"/>
      <c r="CN82" s="495"/>
      <c r="CO82" s="495"/>
      <c r="CP82" s="495"/>
      <c r="CQ82" s="495"/>
      <c r="CR82" s="495"/>
      <c r="CS82" s="495"/>
      <c r="CT82" s="495"/>
      <c r="CU82" s="495"/>
      <c r="CV82" s="495"/>
      <c r="CW82" s="495"/>
      <c r="CX82" s="495"/>
      <c r="CY82" s="495"/>
      <c r="CZ82" s="495"/>
      <c r="DA82" s="495"/>
      <c r="DB82" s="495"/>
      <c r="DC82" s="495"/>
      <c r="DD82" s="495"/>
      <c r="DE82" s="495"/>
      <c r="DF82" s="495"/>
      <c r="DG82" s="495"/>
      <c r="DH82" s="495"/>
      <c r="DI82" s="495"/>
      <c r="DJ82" s="495"/>
      <c r="DK82" s="495"/>
      <c r="DL82" s="495"/>
      <c r="DM82" s="495"/>
      <c r="DN82" s="495"/>
      <c r="DO82" s="495"/>
      <c r="DP82" s="495"/>
      <c r="DQ82" s="495"/>
      <c r="DR82" s="495"/>
      <c r="DS82" s="495"/>
      <c r="DT82" s="495"/>
      <c r="DU82" s="495"/>
      <c r="DV82" s="495"/>
      <c r="DW82" s="495"/>
      <c r="DX82" s="495"/>
      <c r="DY82" s="495"/>
      <c r="DZ82" s="495"/>
      <c r="EA82" s="495"/>
      <c r="EB82" s="495"/>
      <c r="EC82" s="495"/>
      <c r="ED82" s="495"/>
      <c r="EE82" s="495"/>
      <c r="EF82" s="495"/>
      <c r="EG82" s="495"/>
      <c r="EH82" s="495"/>
      <c r="EI82" s="495"/>
      <c r="EJ82" s="495"/>
      <c r="EK82" s="495"/>
      <c r="EL82" s="495"/>
      <c r="EM82" s="495"/>
      <c r="EN82" s="495"/>
      <c r="EO82" s="495"/>
      <c r="EP82" s="495"/>
      <c r="EQ82" s="495"/>
      <c r="ER82" s="495"/>
      <c r="ES82" s="495"/>
      <c r="ET82" s="495"/>
      <c r="EU82" s="495"/>
      <c r="EV82" s="495"/>
      <c r="EW82" s="495"/>
      <c r="EX82" s="495"/>
      <c r="EY82" s="495"/>
      <c r="EZ82" s="495"/>
      <c r="FA82" s="495"/>
      <c r="FB82" s="495"/>
      <c r="FC82" s="495"/>
      <c r="FD82" s="495"/>
      <c r="FE82" s="495"/>
      <c r="FF82" s="495"/>
      <c r="FG82" s="495"/>
      <c r="FH82" s="495"/>
      <c r="FI82" s="495"/>
      <c r="FJ82" s="495"/>
      <c r="FK82" s="495"/>
      <c r="FL82" s="495"/>
      <c r="FM82" s="495"/>
      <c r="FN82" s="495"/>
      <c r="FO82" s="495"/>
      <c r="FP82" s="495"/>
      <c r="FQ82" s="495"/>
      <c r="FR82" s="495"/>
      <c r="FS82" s="495"/>
      <c r="FT82" s="495"/>
      <c r="FU82" s="495"/>
      <c r="FV82" s="495"/>
      <c r="FW82" s="495"/>
      <c r="FX82" s="495"/>
      <c r="FY82" s="495"/>
      <c r="FZ82" s="495"/>
      <c r="GA82" s="495"/>
      <c r="GB82" s="495"/>
      <c r="GC82" s="495"/>
      <c r="GD82" s="495"/>
      <c r="GE82" s="495"/>
      <c r="GF82" s="495"/>
      <c r="GG82" s="495"/>
      <c r="GH82" s="495"/>
      <c r="GI82" s="495"/>
      <c r="GJ82" s="495"/>
      <c r="GK82" s="495"/>
      <c r="GL82" s="495"/>
      <c r="GM82" s="495"/>
      <c r="GN82" s="495"/>
      <c r="GO82" s="495"/>
      <c r="GP82" s="495"/>
      <c r="GQ82" s="495"/>
      <c r="GR82" s="495"/>
      <c r="GS82" s="495"/>
      <c r="GT82" s="495"/>
      <c r="GU82" s="495"/>
      <c r="GV82" s="495"/>
      <c r="GW82" s="495"/>
      <c r="GX82" s="495"/>
      <c r="GY82" s="495"/>
      <c r="GZ82" s="495"/>
      <c r="HA82" s="495"/>
      <c r="HB82" s="495"/>
      <c r="HC82" s="495"/>
      <c r="HD82" s="495"/>
      <c r="HE82" s="495"/>
      <c r="HF82" s="495"/>
      <c r="HG82" s="495"/>
      <c r="HH82" s="495"/>
      <c r="HI82" s="495"/>
      <c r="HJ82" s="495"/>
      <c r="HK82" s="495"/>
      <c r="HL82" s="495"/>
      <c r="HM82" s="495"/>
      <c r="HN82" s="495"/>
      <c r="HO82" s="495"/>
      <c r="HP82" s="495"/>
      <c r="HQ82" s="495"/>
      <c r="HR82" s="495"/>
      <c r="HS82" s="495"/>
      <c r="HT82" s="495"/>
      <c r="HU82" s="495"/>
      <c r="HV82" s="495"/>
      <c r="HW82" s="495"/>
      <c r="HX82" s="495"/>
      <c r="HY82" s="495"/>
      <c r="HZ82" s="495"/>
      <c r="IA82" s="495"/>
      <c r="IB82" s="495"/>
      <c r="IC82" s="495"/>
      <c r="ID82" s="495"/>
      <c r="IE82" s="495"/>
      <c r="IF82" s="495"/>
      <c r="IG82" s="495"/>
      <c r="IH82" s="495"/>
      <c r="II82" s="495"/>
      <c r="IJ82" s="495"/>
      <c r="IK82" s="495"/>
      <c r="IL82" s="495"/>
    </row>
    <row r="83" ht="23.1" customHeight="1" spans="1:246">
      <c r="A83" s="510"/>
      <c r="B83" s="509"/>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c r="BV83" s="495"/>
      <c r="BW83" s="495"/>
      <c r="BX83" s="495"/>
      <c r="BY83" s="495"/>
      <c r="BZ83" s="495"/>
      <c r="CA83" s="495"/>
      <c r="CB83" s="495"/>
      <c r="CC83" s="495"/>
      <c r="CD83" s="495"/>
      <c r="CE83" s="495"/>
      <c r="CF83" s="495"/>
      <c r="CG83" s="495"/>
      <c r="CH83" s="495"/>
      <c r="CI83" s="495"/>
      <c r="CJ83" s="495"/>
      <c r="CK83" s="495"/>
      <c r="CL83" s="495"/>
      <c r="CM83" s="495"/>
      <c r="CN83" s="495"/>
      <c r="CO83" s="495"/>
      <c r="CP83" s="495"/>
      <c r="CQ83" s="495"/>
      <c r="CR83" s="495"/>
      <c r="CS83" s="495"/>
      <c r="CT83" s="495"/>
      <c r="CU83" s="495"/>
      <c r="CV83" s="495"/>
      <c r="CW83" s="495"/>
      <c r="CX83" s="495"/>
      <c r="CY83" s="495"/>
      <c r="CZ83" s="495"/>
      <c r="DA83" s="495"/>
      <c r="DB83" s="495"/>
      <c r="DC83" s="495"/>
      <c r="DD83" s="495"/>
      <c r="DE83" s="495"/>
      <c r="DF83" s="495"/>
      <c r="DG83" s="495"/>
      <c r="DH83" s="495"/>
      <c r="DI83" s="495"/>
      <c r="DJ83" s="495"/>
      <c r="DK83" s="495"/>
      <c r="DL83" s="495"/>
      <c r="DM83" s="495"/>
      <c r="DN83" s="495"/>
      <c r="DO83" s="495"/>
      <c r="DP83" s="495"/>
      <c r="DQ83" s="495"/>
      <c r="DR83" s="495"/>
      <c r="DS83" s="495"/>
      <c r="DT83" s="495"/>
      <c r="DU83" s="495"/>
      <c r="DV83" s="495"/>
      <c r="DW83" s="495"/>
      <c r="DX83" s="495"/>
      <c r="DY83" s="495"/>
      <c r="DZ83" s="495"/>
      <c r="EA83" s="495"/>
      <c r="EB83" s="495"/>
      <c r="EC83" s="495"/>
      <c r="ED83" s="495"/>
      <c r="EE83" s="495"/>
      <c r="EF83" s="495"/>
      <c r="EG83" s="495"/>
      <c r="EH83" s="495"/>
      <c r="EI83" s="495"/>
      <c r="EJ83" s="495"/>
      <c r="EK83" s="495"/>
      <c r="EL83" s="495"/>
      <c r="EM83" s="495"/>
      <c r="EN83" s="495"/>
      <c r="EO83" s="495"/>
      <c r="EP83" s="495"/>
      <c r="EQ83" s="495"/>
      <c r="ER83" s="495"/>
      <c r="ES83" s="495"/>
      <c r="ET83" s="495"/>
      <c r="EU83" s="495"/>
      <c r="EV83" s="495"/>
      <c r="EW83" s="495"/>
      <c r="EX83" s="495"/>
      <c r="EY83" s="495"/>
      <c r="EZ83" s="495"/>
      <c r="FA83" s="495"/>
      <c r="FB83" s="495"/>
      <c r="FC83" s="495"/>
      <c r="FD83" s="495"/>
      <c r="FE83" s="495"/>
      <c r="FF83" s="495"/>
      <c r="FG83" s="495"/>
      <c r="FH83" s="495"/>
      <c r="FI83" s="495"/>
      <c r="FJ83" s="495"/>
      <c r="FK83" s="495"/>
      <c r="FL83" s="495"/>
      <c r="FM83" s="495"/>
      <c r="FN83" s="495"/>
      <c r="FO83" s="495"/>
      <c r="FP83" s="495"/>
      <c r="FQ83" s="495"/>
      <c r="FR83" s="495"/>
      <c r="FS83" s="495"/>
      <c r="FT83" s="495"/>
      <c r="FU83" s="495"/>
      <c r="FV83" s="495"/>
      <c r="FW83" s="495"/>
      <c r="FX83" s="495"/>
      <c r="FY83" s="495"/>
      <c r="FZ83" s="495"/>
      <c r="GA83" s="495"/>
      <c r="GB83" s="495"/>
      <c r="GC83" s="495"/>
      <c r="GD83" s="495"/>
      <c r="GE83" s="495"/>
      <c r="GF83" s="495"/>
      <c r="GG83" s="495"/>
      <c r="GH83" s="495"/>
      <c r="GI83" s="495"/>
      <c r="GJ83" s="495"/>
      <c r="GK83" s="495"/>
      <c r="GL83" s="495"/>
      <c r="GM83" s="495"/>
      <c r="GN83" s="495"/>
      <c r="GO83" s="495"/>
      <c r="GP83" s="495"/>
      <c r="GQ83" s="495"/>
      <c r="GR83" s="495"/>
      <c r="GS83" s="495"/>
      <c r="GT83" s="495"/>
      <c r="GU83" s="495"/>
      <c r="GV83" s="495"/>
      <c r="GW83" s="495"/>
      <c r="GX83" s="495"/>
      <c r="GY83" s="495"/>
      <c r="GZ83" s="495"/>
      <c r="HA83" s="495"/>
      <c r="HB83" s="495"/>
      <c r="HC83" s="495"/>
      <c r="HD83" s="495"/>
      <c r="HE83" s="495"/>
      <c r="HF83" s="495"/>
      <c r="HG83" s="495"/>
      <c r="HH83" s="495"/>
      <c r="HI83" s="495"/>
      <c r="HJ83" s="495"/>
      <c r="HK83" s="495"/>
      <c r="HL83" s="495"/>
      <c r="HM83" s="495"/>
      <c r="HN83" s="495"/>
      <c r="HO83" s="495"/>
      <c r="HP83" s="495"/>
      <c r="HQ83" s="495"/>
      <c r="HR83" s="495"/>
      <c r="HS83" s="495"/>
      <c r="HT83" s="495"/>
      <c r="HU83" s="495"/>
      <c r="HV83" s="495"/>
      <c r="HW83" s="495"/>
      <c r="HX83" s="495"/>
      <c r="HY83" s="495"/>
      <c r="HZ83" s="495"/>
      <c r="IA83" s="495"/>
      <c r="IB83" s="495"/>
      <c r="IC83" s="495"/>
      <c r="ID83" s="495"/>
      <c r="IE83" s="495"/>
      <c r="IF83" s="495"/>
      <c r="IG83" s="495"/>
      <c r="IH83" s="495"/>
      <c r="II83" s="495"/>
      <c r="IJ83" s="495"/>
      <c r="IK83" s="495"/>
      <c r="IL83" s="495"/>
    </row>
    <row r="84" ht="23.1" customHeight="1" spans="1:246">
      <c r="A84" s="510"/>
      <c r="B84" s="509"/>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5"/>
      <c r="BU84" s="495"/>
      <c r="BV84" s="495"/>
      <c r="BW84" s="495"/>
      <c r="BX84" s="495"/>
      <c r="BY84" s="495"/>
      <c r="BZ84" s="495"/>
      <c r="CA84" s="495"/>
      <c r="CB84" s="495"/>
      <c r="CC84" s="495"/>
      <c r="CD84" s="495"/>
      <c r="CE84" s="495"/>
      <c r="CF84" s="495"/>
      <c r="CG84" s="495"/>
      <c r="CH84" s="495"/>
      <c r="CI84" s="495"/>
      <c r="CJ84" s="495"/>
      <c r="CK84" s="495"/>
      <c r="CL84" s="495"/>
      <c r="CM84" s="495"/>
      <c r="CN84" s="495"/>
      <c r="CO84" s="495"/>
      <c r="CP84" s="495"/>
      <c r="CQ84" s="495"/>
      <c r="CR84" s="495"/>
      <c r="CS84" s="495"/>
      <c r="CT84" s="495"/>
      <c r="CU84" s="495"/>
      <c r="CV84" s="495"/>
      <c r="CW84" s="495"/>
      <c r="CX84" s="495"/>
      <c r="CY84" s="495"/>
      <c r="CZ84" s="495"/>
      <c r="DA84" s="495"/>
      <c r="DB84" s="495"/>
      <c r="DC84" s="495"/>
      <c r="DD84" s="495"/>
      <c r="DE84" s="495"/>
      <c r="DF84" s="495"/>
      <c r="DG84" s="495"/>
      <c r="DH84" s="495"/>
      <c r="DI84" s="495"/>
      <c r="DJ84" s="495"/>
      <c r="DK84" s="495"/>
      <c r="DL84" s="495"/>
      <c r="DM84" s="495"/>
      <c r="DN84" s="495"/>
      <c r="DO84" s="495"/>
      <c r="DP84" s="495"/>
      <c r="DQ84" s="495"/>
      <c r="DR84" s="495"/>
      <c r="DS84" s="495"/>
      <c r="DT84" s="495"/>
      <c r="DU84" s="495"/>
      <c r="DV84" s="495"/>
      <c r="DW84" s="495"/>
      <c r="DX84" s="495"/>
      <c r="DY84" s="495"/>
      <c r="DZ84" s="495"/>
      <c r="EA84" s="495"/>
      <c r="EB84" s="495"/>
      <c r="EC84" s="495"/>
      <c r="ED84" s="495"/>
      <c r="EE84" s="495"/>
      <c r="EF84" s="495"/>
      <c r="EG84" s="495"/>
      <c r="EH84" s="495"/>
      <c r="EI84" s="495"/>
      <c r="EJ84" s="495"/>
      <c r="EK84" s="495"/>
      <c r="EL84" s="495"/>
      <c r="EM84" s="495"/>
      <c r="EN84" s="495"/>
      <c r="EO84" s="495"/>
      <c r="EP84" s="495"/>
      <c r="EQ84" s="495"/>
      <c r="ER84" s="495"/>
      <c r="ES84" s="495"/>
      <c r="ET84" s="495"/>
      <c r="EU84" s="495"/>
      <c r="EV84" s="495"/>
      <c r="EW84" s="495"/>
      <c r="EX84" s="495"/>
      <c r="EY84" s="495"/>
      <c r="EZ84" s="495"/>
      <c r="FA84" s="495"/>
      <c r="FB84" s="495"/>
      <c r="FC84" s="495"/>
      <c r="FD84" s="495"/>
      <c r="FE84" s="495"/>
      <c r="FF84" s="495"/>
      <c r="FG84" s="495"/>
      <c r="FH84" s="495"/>
      <c r="FI84" s="495"/>
      <c r="FJ84" s="495"/>
      <c r="FK84" s="495"/>
      <c r="FL84" s="495"/>
      <c r="FM84" s="495"/>
      <c r="FN84" s="495"/>
      <c r="FO84" s="495"/>
      <c r="FP84" s="495"/>
      <c r="FQ84" s="495"/>
      <c r="FR84" s="495"/>
      <c r="FS84" s="495"/>
      <c r="FT84" s="495"/>
      <c r="FU84" s="495"/>
      <c r="FV84" s="495"/>
      <c r="FW84" s="495"/>
      <c r="FX84" s="495"/>
      <c r="FY84" s="495"/>
      <c r="FZ84" s="495"/>
      <c r="GA84" s="495"/>
      <c r="GB84" s="495"/>
      <c r="GC84" s="495"/>
      <c r="GD84" s="495"/>
      <c r="GE84" s="495"/>
      <c r="GF84" s="495"/>
      <c r="GG84" s="495"/>
      <c r="GH84" s="495"/>
      <c r="GI84" s="495"/>
      <c r="GJ84" s="495"/>
      <c r="GK84" s="495"/>
      <c r="GL84" s="495"/>
      <c r="GM84" s="495"/>
      <c r="GN84" s="495"/>
      <c r="GO84" s="495"/>
      <c r="GP84" s="495"/>
      <c r="GQ84" s="495"/>
      <c r="GR84" s="495"/>
      <c r="GS84" s="495"/>
      <c r="GT84" s="495"/>
      <c r="GU84" s="495"/>
      <c r="GV84" s="495"/>
      <c r="GW84" s="495"/>
      <c r="GX84" s="495"/>
      <c r="GY84" s="495"/>
      <c r="GZ84" s="495"/>
      <c r="HA84" s="495"/>
      <c r="HB84" s="495"/>
      <c r="HC84" s="495"/>
      <c r="HD84" s="495"/>
      <c r="HE84" s="495"/>
      <c r="HF84" s="495"/>
      <c r="HG84" s="495"/>
      <c r="HH84" s="495"/>
      <c r="HI84" s="495"/>
      <c r="HJ84" s="495"/>
      <c r="HK84" s="495"/>
      <c r="HL84" s="495"/>
      <c r="HM84" s="495"/>
      <c r="HN84" s="495"/>
      <c r="HO84" s="495"/>
      <c r="HP84" s="495"/>
      <c r="HQ84" s="495"/>
      <c r="HR84" s="495"/>
      <c r="HS84" s="495"/>
      <c r="HT84" s="495"/>
      <c r="HU84" s="495"/>
      <c r="HV84" s="495"/>
      <c r="HW84" s="495"/>
      <c r="HX84" s="495"/>
      <c r="HY84" s="495"/>
      <c r="HZ84" s="495"/>
      <c r="IA84" s="495"/>
      <c r="IB84" s="495"/>
      <c r="IC84" s="495"/>
      <c r="ID84" s="495"/>
      <c r="IE84" s="495"/>
      <c r="IF84" s="495"/>
      <c r="IG84" s="495"/>
      <c r="IH84" s="495"/>
      <c r="II84" s="495"/>
      <c r="IJ84" s="495"/>
      <c r="IK84" s="495"/>
      <c r="IL84" s="495"/>
    </row>
    <row r="85" ht="23.1" customHeight="1" spans="1:246">
      <c r="A85" s="510"/>
      <c r="B85" s="509"/>
      <c r="C85" s="495"/>
      <c r="D85" s="495"/>
      <c r="E85" s="495"/>
      <c r="F85" s="495"/>
      <c r="G85" s="495"/>
      <c r="H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c r="AG85" s="495"/>
      <c r="AH85" s="495"/>
      <c r="AI85" s="495"/>
      <c r="AJ85" s="495"/>
      <c r="AK85" s="495"/>
      <c r="AL85" s="495"/>
      <c r="AM85" s="495"/>
      <c r="AN85" s="495"/>
      <c r="AO85" s="495"/>
      <c r="AP85" s="495"/>
      <c r="AQ85" s="495"/>
      <c r="AR85" s="495"/>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5"/>
      <c r="BX85" s="495"/>
      <c r="BY85" s="495"/>
      <c r="BZ85" s="495"/>
      <c r="CA85" s="495"/>
      <c r="CB85" s="495"/>
      <c r="CC85" s="495"/>
      <c r="CD85" s="495"/>
      <c r="CE85" s="495"/>
      <c r="CF85" s="495"/>
      <c r="CG85" s="495"/>
      <c r="CH85" s="495"/>
      <c r="CI85" s="495"/>
      <c r="CJ85" s="495"/>
      <c r="CK85" s="495"/>
      <c r="CL85" s="495"/>
      <c r="CM85" s="495"/>
      <c r="CN85" s="495"/>
      <c r="CO85" s="495"/>
      <c r="CP85" s="495"/>
      <c r="CQ85" s="495"/>
      <c r="CR85" s="495"/>
      <c r="CS85" s="495"/>
      <c r="CT85" s="495"/>
      <c r="CU85" s="495"/>
      <c r="CV85" s="495"/>
      <c r="CW85" s="495"/>
      <c r="CX85" s="495"/>
      <c r="CY85" s="495"/>
      <c r="CZ85" s="495"/>
      <c r="DA85" s="495"/>
      <c r="DB85" s="495"/>
      <c r="DC85" s="495"/>
      <c r="DD85" s="495"/>
      <c r="DE85" s="495"/>
      <c r="DF85" s="495"/>
      <c r="DG85" s="495"/>
      <c r="DH85" s="495"/>
      <c r="DI85" s="495"/>
      <c r="DJ85" s="495"/>
      <c r="DK85" s="495"/>
      <c r="DL85" s="495"/>
      <c r="DM85" s="495"/>
      <c r="DN85" s="495"/>
      <c r="DO85" s="495"/>
      <c r="DP85" s="495"/>
      <c r="DQ85" s="495"/>
      <c r="DR85" s="495"/>
      <c r="DS85" s="495"/>
      <c r="DT85" s="495"/>
      <c r="DU85" s="495"/>
      <c r="DV85" s="495"/>
      <c r="DW85" s="495"/>
      <c r="DX85" s="495"/>
      <c r="DY85" s="495"/>
      <c r="DZ85" s="495"/>
      <c r="EA85" s="495"/>
      <c r="EB85" s="495"/>
      <c r="EC85" s="495"/>
      <c r="ED85" s="495"/>
      <c r="EE85" s="495"/>
      <c r="EF85" s="495"/>
      <c r="EG85" s="495"/>
      <c r="EH85" s="495"/>
      <c r="EI85" s="495"/>
      <c r="EJ85" s="495"/>
      <c r="EK85" s="495"/>
      <c r="EL85" s="495"/>
      <c r="EM85" s="495"/>
      <c r="EN85" s="495"/>
      <c r="EO85" s="495"/>
      <c r="EP85" s="495"/>
      <c r="EQ85" s="495"/>
      <c r="ER85" s="495"/>
      <c r="ES85" s="495"/>
      <c r="ET85" s="495"/>
      <c r="EU85" s="495"/>
      <c r="EV85" s="495"/>
      <c r="EW85" s="495"/>
      <c r="EX85" s="495"/>
      <c r="EY85" s="495"/>
      <c r="EZ85" s="495"/>
      <c r="FA85" s="495"/>
      <c r="FB85" s="495"/>
      <c r="FC85" s="495"/>
      <c r="FD85" s="495"/>
      <c r="FE85" s="495"/>
      <c r="FF85" s="495"/>
      <c r="FG85" s="495"/>
      <c r="FH85" s="495"/>
      <c r="FI85" s="495"/>
      <c r="FJ85" s="495"/>
      <c r="FK85" s="495"/>
      <c r="FL85" s="495"/>
      <c r="FM85" s="495"/>
      <c r="FN85" s="495"/>
      <c r="FO85" s="495"/>
      <c r="FP85" s="495"/>
      <c r="FQ85" s="495"/>
      <c r="FR85" s="495"/>
      <c r="FS85" s="495"/>
      <c r="FT85" s="495"/>
      <c r="FU85" s="495"/>
      <c r="FV85" s="495"/>
      <c r="FW85" s="495"/>
      <c r="FX85" s="495"/>
      <c r="FY85" s="495"/>
      <c r="FZ85" s="495"/>
      <c r="GA85" s="495"/>
      <c r="GB85" s="495"/>
      <c r="GC85" s="495"/>
      <c r="GD85" s="495"/>
      <c r="GE85" s="495"/>
      <c r="GF85" s="495"/>
      <c r="GG85" s="495"/>
      <c r="GH85" s="495"/>
      <c r="GI85" s="495"/>
      <c r="GJ85" s="495"/>
      <c r="GK85" s="495"/>
      <c r="GL85" s="495"/>
      <c r="GM85" s="495"/>
      <c r="GN85" s="495"/>
      <c r="GO85" s="495"/>
      <c r="GP85" s="495"/>
      <c r="GQ85" s="495"/>
      <c r="GR85" s="495"/>
      <c r="GS85" s="495"/>
      <c r="GT85" s="495"/>
      <c r="GU85" s="495"/>
      <c r="GV85" s="495"/>
      <c r="GW85" s="495"/>
      <c r="GX85" s="495"/>
      <c r="GY85" s="495"/>
      <c r="GZ85" s="495"/>
      <c r="HA85" s="495"/>
      <c r="HB85" s="495"/>
      <c r="HC85" s="495"/>
      <c r="HD85" s="495"/>
      <c r="HE85" s="495"/>
      <c r="HF85" s="495"/>
      <c r="HG85" s="495"/>
      <c r="HH85" s="495"/>
      <c r="HI85" s="495"/>
      <c r="HJ85" s="495"/>
      <c r="HK85" s="495"/>
      <c r="HL85" s="495"/>
      <c r="HM85" s="495"/>
      <c r="HN85" s="495"/>
      <c r="HO85" s="495"/>
      <c r="HP85" s="495"/>
      <c r="HQ85" s="495"/>
      <c r="HR85" s="495"/>
      <c r="HS85" s="495"/>
      <c r="HT85" s="495"/>
      <c r="HU85" s="495"/>
      <c r="HV85" s="495"/>
      <c r="HW85" s="495"/>
      <c r="HX85" s="495"/>
      <c r="HY85" s="495"/>
      <c r="HZ85" s="495"/>
      <c r="IA85" s="495"/>
      <c r="IB85" s="495"/>
      <c r="IC85" s="495"/>
      <c r="ID85" s="495"/>
      <c r="IE85" s="495"/>
      <c r="IF85" s="495"/>
      <c r="IG85" s="495"/>
      <c r="IH85" s="495"/>
      <c r="II85" s="495"/>
      <c r="IJ85" s="495"/>
      <c r="IK85" s="495"/>
      <c r="IL85" s="495"/>
    </row>
    <row r="86" ht="23.1" customHeight="1" spans="1:246">
      <c r="A86" s="510"/>
      <c r="B86" s="509"/>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5"/>
      <c r="AK86" s="495"/>
      <c r="AL86" s="495"/>
      <c r="AM86" s="495"/>
      <c r="AN86" s="495"/>
      <c r="AO86" s="495"/>
      <c r="AP86" s="495"/>
      <c r="AQ86" s="495"/>
      <c r="AR86" s="495"/>
      <c r="AS86" s="495"/>
      <c r="AT86" s="495"/>
      <c r="AU86" s="495"/>
      <c r="AV86" s="495"/>
      <c r="AW86" s="495"/>
      <c r="AX86" s="495"/>
      <c r="AY86" s="495"/>
      <c r="AZ86" s="495"/>
      <c r="BA86" s="495"/>
      <c r="BB86" s="495"/>
      <c r="BC86" s="495"/>
      <c r="BD86" s="495"/>
      <c r="BE86" s="495"/>
      <c r="BF86" s="495"/>
      <c r="BG86" s="495"/>
      <c r="BH86" s="495"/>
      <c r="BI86" s="495"/>
      <c r="BJ86" s="495"/>
      <c r="BK86" s="495"/>
      <c r="BL86" s="495"/>
      <c r="BM86" s="495"/>
      <c r="BN86" s="495"/>
      <c r="BO86" s="495"/>
      <c r="BP86" s="495"/>
      <c r="BQ86" s="495"/>
      <c r="BR86" s="495"/>
      <c r="BS86" s="495"/>
      <c r="BT86" s="495"/>
      <c r="BU86" s="495"/>
      <c r="BV86" s="495"/>
      <c r="BW86" s="495"/>
      <c r="BX86" s="495"/>
      <c r="BY86" s="495"/>
      <c r="BZ86" s="495"/>
      <c r="CA86" s="495"/>
      <c r="CB86" s="495"/>
      <c r="CC86" s="495"/>
      <c r="CD86" s="495"/>
      <c r="CE86" s="495"/>
      <c r="CF86" s="495"/>
      <c r="CG86" s="495"/>
      <c r="CH86" s="495"/>
      <c r="CI86" s="495"/>
      <c r="CJ86" s="495"/>
      <c r="CK86" s="495"/>
      <c r="CL86" s="495"/>
      <c r="CM86" s="495"/>
      <c r="CN86" s="495"/>
      <c r="CO86" s="495"/>
      <c r="CP86" s="495"/>
      <c r="CQ86" s="495"/>
      <c r="CR86" s="495"/>
      <c r="CS86" s="495"/>
      <c r="CT86" s="495"/>
      <c r="CU86" s="495"/>
      <c r="CV86" s="495"/>
      <c r="CW86" s="495"/>
      <c r="CX86" s="495"/>
      <c r="CY86" s="495"/>
      <c r="CZ86" s="495"/>
      <c r="DA86" s="495"/>
      <c r="DB86" s="495"/>
      <c r="DC86" s="495"/>
      <c r="DD86" s="495"/>
      <c r="DE86" s="495"/>
      <c r="DF86" s="495"/>
      <c r="DG86" s="495"/>
      <c r="DH86" s="495"/>
      <c r="DI86" s="495"/>
      <c r="DJ86" s="495"/>
      <c r="DK86" s="495"/>
      <c r="DL86" s="495"/>
      <c r="DM86" s="495"/>
      <c r="DN86" s="495"/>
      <c r="DO86" s="495"/>
      <c r="DP86" s="495"/>
      <c r="DQ86" s="495"/>
      <c r="DR86" s="495"/>
      <c r="DS86" s="495"/>
      <c r="DT86" s="495"/>
      <c r="DU86" s="495"/>
      <c r="DV86" s="495"/>
      <c r="DW86" s="495"/>
      <c r="DX86" s="495"/>
      <c r="DY86" s="495"/>
      <c r="DZ86" s="495"/>
      <c r="EA86" s="495"/>
      <c r="EB86" s="495"/>
      <c r="EC86" s="495"/>
      <c r="ED86" s="495"/>
      <c r="EE86" s="495"/>
      <c r="EF86" s="495"/>
      <c r="EG86" s="495"/>
      <c r="EH86" s="495"/>
      <c r="EI86" s="495"/>
      <c r="EJ86" s="495"/>
      <c r="EK86" s="495"/>
      <c r="EL86" s="495"/>
      <c r="EM86" s="495"/>
      <c r="EN86" s="495"/>
      <c r="EO86" s="495"/>
      <c r="EP86" s="495"/>
      <c r="EQ86" s="495"/>
      <c r="ER86" s="495"/>
      <c r="ES86" s="495"/>
      <c r="ET86" s="495"/>
      <c r="EU86" s="495"/>
      <c r="EV86" s="495"/>
      <c r="EW86" s="495"/>
      <c r="EX86" s="495"/>
      <c r="EY86" s="495"/>
      <c r="EZ86" s="495"/>
      <c r="FA86" s="495"/>
      <c r="FB86" s="495"/>
      <c r="FC86" s="495"/>
      <c r="FD86" s="495"/>
      <c r="FE86" s="495"/>
      <c r="FF86" s="495"/>
      <c r="FG86" s="495"/>
      <c r="FH86" s="495"/>
      <c r="FI86" s="495"/>
      <c r="FJ86" s="495"/>
      <c r="FK86" s="495"/>
      <c r="FL86" s="495"/>
      <c r="FM86" s="495"/>
      <c r="FN86" s="495"/>
      <c r="FO86" s="495"/>
      <c r="FP86" s="495"/>
      <c r="FQ86" s="495"/>
      <c r="FR86" s="495"/>
      <c r="FS86" s="495"/>
      <c r="FT86" s="495"/>
      <c r="FU86" s="495"/>
      <c r="FV86" s="495"/>
      <c r="FW86" s="495"/>
      <c r="FX86" s="495"/>
      <c r="FY86" s="495"/>
      <c r="FZ86" s="495"/>
      <c r="GA86" s="495"/>
      <c r="GB86" s="495"/>
      <c r="GC86" s="495"/>
      <c r="GD86" s="495"/>
      <c r="GE86" s="495"/>
      <c r="GF86" s="495"/>
      <c r="GG86" s="495"/>
      <c r="GH86" s="495"/>
      <c r="GI86" s="495"/>
      <c r="GJ86" s="495"/>
      <c r="GK86" s="495"/>
      <c r="GL86" s="495"/>
      <c r="GM86" s="495"/>
      <c r="GN86" s="495"/>
      <c r="GO86" s="495"/>
      <c r="GP86" s="495"/>
      <c r="GQ86" s="495"/>
      <c r="GR86" s="495"/>
      <c r="GS86" s="495"/>
      <c r="GT86" s="495"/>
      <c r="GU86" s="495"/>
      <c r="GV86" s="495"/>
      <c r="GW86" s="495"/>
      <c r="GX86" s="495"/>
      <c r="GY86" s="495"/>
      <c r="GZ86" s="495"/>
      <c r="HA86" s="495"/>
      <c r="HB86" s="495"/>
      <c r="HC86" s="495"/>
      <c r="HD86" s="495"/>
      <c r="HE86" s="495"/>
      <c r="HF86" s="495"/>
      <c r="HG86" s="495"/>
      <c r="HH86" s="495"/>
      <c r="HI86" s="495"/>
      <c r="HJ86" s="495"/>
      <c r="HK86" s="495"/>
      <c r="HL86" s="495"/>
      <c r="HM86" s="495"/>
      <c r="HN86" s="495"/>
      <c r="HO86" s="495"/>
      <c r="HP86" s="495"/>
      <c r="HQ86" s="495"/>
      <c r="HR86" s="495"/>
      <c r="HS86" s="495"/>
      <c r="HT86" s="495"/>
      <c r="HU86" s="495"/>
      <c r="HV86" s="495"/>
      <c r="HW86" s="495"/>
      <c r="HX86" s="495"/>
      <c r="HY86" s="495"/>
      <c r="HZ86" s="495"/>
      <c r="IA86" s="495"/>
      <c r="IB86" s="495"/>
      <c r="IC86" s="495"/>
      <c r="ID86" s="495"/>
      <c r="IE86" s="495"/>
      <c r="IF86" s="495"/>
      <c r="IG86" s="495"/>
      <c r="IH86" s="495"/>
      <c r="II86" s="495"/>
      <c r="IJ86" s="495"/>
      <c r="IK86" s="495"/>
      <c r="IL86" s="495"/>
    </row>
    <row r="87" ht="23.1" customHeight="1" spans="1:246">
      <c r="A87" s="510"/>
      <c r="B87" s="509"/>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495"/>
      <c r="BV87" s="495"/>
      <c r="BW87" s="495"/>
      <c r="BX87" s="495"/>
      <c r="BY87" s="495"/>
      <c r="BZ87" s="495"/>
      <c r="CA87" s="495"/>
      <c r="CB87" s="495"/>
      <c r="CC87" s="495"/>
      <c r="CD87" s="495"/>
      <c r="CE87" s="495"/>
      <c r="CF87" s="495"/>
      <c r="CG87" s="495"/>
      <c r="CH87" s="495"/>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c r="DS87" s="495"/>
      <c r="DT87" s="495"/>
      <c r="DU87" s="495"/>
      <c r="DV87" s="495"/>
      <c r="DW87" s="495"/>
      <c r="DX87" s="495"/>
      <c r="DY87" s="495"/>
      <c r="DZ87" s="495"/>
      <c r="EA87" s="495"/>
      <c r="EB87" s="495"/>
      <c r="EC87" s="495"/>
      <c r="ED87" s="495"/>
      <c r="EE87" s="495"/>
      <c r="EF87" s="495"/>
      <c r="EG87" s="495"/>
      <c r="EH87" s="495"/>
      <c r="EI87" s="495"/>
      <c r="EJ87" s="495"/>
      <c r="EK87" s="495"/>
      <c r="EL87" s="495"/>
      <c r="EM87" s="495"/>
      <c r="EN87" s="495"/>
      <c r="EO87" s="495"/>
      <c r="EP87" s="495"/>
      <c r="EQ87" s="495"/>
      <c r="ER87" s="495"/>
      <c r="ES87" s="495"/>
      <c r="ET87" s="495"/>
      <c r="EU87" s="495"/>
      <c r="EV87" s="495"/>
      <c r="EW87" s="495"/>
      <c r="EX87" s="495"/>
      <c r="EY87" s="495"/>
      <c r="EZ87" s="495"/>
      <c r="FA87" s="495"/>
      <c r="FB87" s="495"/>
      <c r="FC87" s="495"/>
      <c r="FD87" s="495"/>
      <c r="FE87" s="495"/>
      <c r="FF87" s="495"/>
      <c r="FG87" s="495"/>
      <c r="FH87" s="495"/>
      <c r="FI87" s="495"/>
      <c r="FJ87" s="495"/>
      <c r="FK87" s="495"/>
      <c r="FL87" s="495"/>
      <c r="FM87" s="495"/>
      <c r="FN87" s="495"/>
      <c r="FO87" s="495"/>
      <c r="FP87" s="495"/>
      <c r="FQ87" s="495"/>
      <c r="FR87" s="495"/>
      <c r="FS87" s="495"/>
      <c r="FT87" s="495"/>
      <c r="FU87" s="495"/>
      <c r="FV87" s="495"/>
      <c r="FW87" s="495"/>
      <c r="FX87" s="495"/>
      <c r="FY87" s="495"/>
      <c r="FZ87" s="495"/>
      <c r="GA87" s="495"/>
      <c r="GB87" s="495"/>
      <c r="GC87" s="495"/>
      <c r="GD87" s="495"/>
      <c r="GE87" s="495"/>
      <c r="GF87" s="495"/>
      <c r="GG87" s="495"/>
      <c r="GH87" s="495"/>
      <c r="GI87" s="495"/>
      <c r="GJ87" s="495"/>
      <c r="GK87" s="495"/>
      <c r="GL87" s="495"/>
      <c r="GM87" s="495"/>
      <c r="GN87" s="495"/>
      <c r="GO87" s="495"/>
      <c r="GP87" s="495"/>
      <c r="GQ87" s="495"/>
      <c r="GR87" s="495"/>
      <c r="GS87" s="495"/>
      <c r="GT87" s="495"/>
      <c r="GU87" s="495"/>
      <c r="GV87" s="495"/>
      <c r="GW87" s="495"/>
      <c r="GX87" s="495"/>
      <c r="GY87" s="495"/>
      <c r="GZ87" s="495"/>
      <c r="HA87" s="495"/>
      <c r="HB87" s="495"/>
      <c r="HC87" s="495"/>
      <c r="HD87" s="495"/>
      <c r="HE87" s="495"/>
      <c r="HF87" s="495"/>
      <c r="HG87" s="495"/>
      <c r="HH87" s="495"/>
      <c r="HI87" s="495"/>
      <c r="HJ87" s="495"/>
      <c r="HK87" s="495"/>
      <c r="HL87" s="495"/>
      <c r="HM87" s="495"/>
      <c r="HN87" s="495"/>
      <c r="HO87" s="495"/>
      <c r="HP87" s="495"/>
      <c r="HQ87" s="495"/>
      <c r="HR87" s="495"/>
      <c r="HS87" s="495"/>
      <c r="HT87" s="495"/>
      <c r="HU87" s="495"/>
      <c r="HV87" s="495"/>
      <c r="HW87" s="495"/>
      <c r="HX87" s="495"/>
      <c r="HY87" s="495"/>
      <c r="HZ87" s="495"/>
      <c r="IA87" s="495"/>
      <c r="IB87" s="495"/>
      <c r="IC87" s="495"/>
      <c r="ID87" s="495"/>
      <c r="IE87" s="495"/>
      <c r="IF87" s="495"/>
      <c r="IG87" s="495"/>
      <c r="IH87" s="495"/>
      <c r="II87" s="495"/>
      <c r="IJ87" s="495"/>
      <c r="IK87" s="495"/>
      <c r="IL87" s="495"/>
    </row>
    <row r="88" ht="23.1" customHeight="1" spans="1:246">
      <c r="A88" s="510"/>
      <c r="B88" s="509"/>
      <c r="C88" s="495"/>
      <c r="D88" s="495"/>
      <c r="E88" s="495"/>
      <c r="F88" s="495"/>
      <c r="G88" s="495"/>
      <c r="H88" s="495"/>
      <c r="I88" s="495"/>
      <c r="J88" s="495"/>
      <c r="K88" s="495"/>
      <c r="L88" s="495"/>
      <c r="M88" s="495"/>
      <c r="N88" s="495"/>
      <c r="O88" s="495"/>
      <c r="P88" s="495"/>
      <c r="Q88" s="495"/>
      <c r="R88" s="495"/>
      <c r="S88" s="495"/>
      <c r="T88" s="495"/>
      <c r="U88" s="495"/>
      <c r="V88" s="495"/>
      <c r="W88" s="495"/>
      <c r="X88" s="495"/>
      <c r="Y88" s="495"/>
      <c r="Z88" s="495"/>
      <c r="AA88" s="495"/>
      <c r="AB88" s="495"/>
      <c r="AC88" s="495"/>
      <c r="AD88" s="495"/>
      <c r="AE88" s="495"/>
      <c r="AF88" s="495"/>
      <c r="AG88" s="495"/>
      <c r="AH88" s="495"/>
      <c r="AI88" s="495"/>
      <c r="AJ88" s="495"/>
      <c r="AK88" s="495"/>
      <c r="AL88" s="495"/>
      <c r="AM88" s="495"/>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5"/>
      <c r="BR88" s="495"/>
      <c r="BS88" s="495"/>
      <c r="BT88" s="495"/>
      <c r="BU88" s="495"/>
      <c r="BV88" s="495"/>
      <c r="BW88" s="495"/>
      <c r="BX88" s="495"/>
      <c r="BY88" s="495"/>
      <c r="BZ88" s="495"/>
      <c r="CA88" s="495"/>
      <c r="CB88" s="495"/>
      <c r="CC88" s="495"/>
      <c r="CD88" s="495"/>
      <c r="CE88" s="495"/>
      <c r="CF88" s="495"/>
      <c r="CG88" s="495"/>
      <c r="CH88" s="495"/>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c r="DS88" s="495"/>
      <c r="DT88" s="495"/>
      <c r="DU88" s="495"/>
      <c r="DV88" s="495"/>
      <c r="DW88" s="495"/>
      <c r="DX88" s="495"/>
      <c r="DY88" s="495"/>
      <c r="DZ88" s="495"/>
      <c r="EA88" s="495"/>
      <c r="EB88" s="495"/>
      <c r="EC88" s="495"/>
      <c r="ED88" s="495"/>
      <c r="EE88" s="495"/>
      <c r="EF88" s="495"/>
      <c r="EG88" s="495"/>
      <c r="EH88" s="495"/>
      <c r="EI88" s="495"/>
      <c r="EJ88" s="495"/>
      <c r="EK88" s="495"/>
      <c r="EL88" s="495"/>
      <c r="EM88" s="495"/>
      <c r="EN88" s="495"/>
      <c r="EO88" s="495"/>
      <c r="EP88" s="495"/>
      <c r="EQ88" s="495"/>
      <c r="ER88" s="495"/>
      <c r="ES88" s="495"/>
      <c r="ET88" s="495"/>
      <c r="EU88" s="495"/>
      <c r="EV88" s="495"/>
      <c r="EW88" s="495"/>
      <c r="EX88" s="495"/>
      <c r="EY88" s="495"/>
      <c r="EZ88" s="495"/>
      <c r="FA88" s="495"/>
      <c r="FB88" s="495"/>
      <c r="FC88" s="495"/>
      <c r="FD88" s="495"/>
      <c r="FE88" s="495"/>
      <c r="FF88" s="495"/>
      <c r="FG88" s="495"/>
      <c r="FH88" s="495"/>
      <c r="FI88" s="495"/>
      <c r="FJ88" s="495"/>
      <c r="FK88" s="495"/>
      <c r="FL88" s="495"/>
      <c r="FM88" s="495"/>
      <c r="FN88" s="495"/>
      <c r="FO88" s="495"/>
      <c r="FP88" s="495"/>
      <c r="FQ88" s="495"/>
      <c r="FR88" s="495"/>
      <c r="FS88" s="495"/>
      <c r="FT88" s="495"/>
      <c r="FU88" s="495"/>
      <c r="FV88" s="495"/>
      <c r="FW88" s="495"/>
      <c r="FX88" s="495"/>
      <c r="FY88" s="495"/>
      <c r="FZ88" s="495"/>
      <c r="GA88" s="495"/>
      <c r="GB88" s="495"/>
      <c r="GC88" s="495"/>
      <c r="GD88" s="495"/>
      <c r="GE88" s="495"/>
      <c r="GF88" s="495"/>
      <c r="GG88" s="495"/>
      <c r="GH88" s="495"/>
      <c r="GI88" s="495"/>
      <c r="GJ88" s="495"/>
      <c r="GK88" s="495"/>
      <c r="GL88" s="495"/>
      <c r="GM88" s="495"/>
      <c r="GN88" s="495"/>
      <c r="GO88" s="495"/>
      <c r="GP88" s="495"/>
      <c r="GQ88" s="495"/>
      <c r="GR88" s="495"/>
      <c r="GS88" s="495"/>
      <c r="GT88" s="495"/>
      <c r="GU88" s="495"/>
      <c r="GV88" s="495"/>
      <c r="GW88" s="495"/>
      <c r="GX88" s="495"/>
      <c r="GY88" s="495"/>
      <c r="GZ88" s="495"/>
      <c r="HA88" s="495"/>
      <c r="HB88" s="495"/>
      <c r="HC88" s="495"/>
      <c r="HD88" s="495"/>
      <c r="HE88" s="495"/>
      <c r="HF88" s="495"/>
      <c r="HG88" s="495"/>
      <c r="HH88" s="495"/>
      <c r="HI88" s="495"/>
      <c r="HJ88" s="495"/>
      <c r="HK88" s="495"/>
      <c r="HL88" s="495"/>
      <c r="HM88" s="495"/>
      <c r="HN88" s="495"/>
      <c r="HO88" s="495"/>
      <c r="HP88" s="495"/>
      <c r="HQ88" s="495"/>
      <c r="HR88" s="495"/>
      <c r="HS88" s="495"/>
      <c r="HT88" s="495"/>
      <c r="HU88" s="495"/>
      <c r="HV88" s="495"/>
      <c r="HW88" s="495"/>
      <c r="HX88" s="495"/>
      <c r="HY88" s="495"/>
      <c r="HZ88" s="495"/>
      <c r="IA88" s="495"/>
      <c r="IB88" s="495"/>
      <c r="IC88" s="495"/>
      <c r="ID88" s="495"/>
      <c r="IE88" s="495"/>
      <c r="IF88" s="495"/>
      <c r="IG88" s="495"/>
      <c r="IH88" s="495"/>
      <c r="II88" s="495"/>
      <c r="IJ88" s="495"/>
      <c r="IK88" s="495"/>
      <c r="IL88" s="495"/>
    </row>
    <row r="89" ht="23.1" customHeight="1" spans="1:246">
      <c r="A89" s="510"/>
      <c r="B89" s="509"/>
      <c r="C89" s="495"/>
      <c r="D89" s="495"/>
      <c r="E89" s="495"/>
      <c r="F89" s="495"/>
      <c r="G89" s="495"/>
      <c r="H89" s="495"/>
      <c r="I89" s="495"/>
      <c r="J89" s="495"/>
      <c r="K89" s="495"/>
      <c r="L89" s="495"/>
      <c r="M89" s="495"/>
      <c r="N89" s="495"/>
      <c r="O89" s="495"/>
      <c r="P89" s="495"/>
      <c r="Q89" s="495"/>
      <c r="R89" s="495"/>
      <c r="S89" s="495"/>
      <c r="T89" s="495"/>
      <c r="U89" s="495"/>
      <c r="V89" s="495"/>
      <c r="W89" s="495"/>
      <c r="X89" s="495"/>
      <c r="Y89" s="495"/>
      <c r="Z89" s="495"/>
      <c r="AA89" s="495"/>
      <c r="AB89" s="495"/>
      <c r="AC89" s="495"/>
      <c r="AD89" s="495"/>
      <c r="AE89" s="495"/>
      <c r="AF89" s="495"/>
      <c r="AG89" s="495"/>
      <c r="AH89" s="495"/>
      <c r="AI89" s="495"/>
      <c r="AJ89" s="495"/>
      <c r="AK89" s="495"/>
      <c r="AL89" s="495"/>
      <c r="AM89" s="495"/>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5"/>
      <c r="BR89" s="495"/>
      <c r="BS89" s="495"/>
      <c r="BT89" s="495"/>
      <c r="BU89" s="495"/>
      <c r="BV89" s="495"/>
      <c r="BW89" s="495"/>
      <c r="BX89" s="495"/>
      <c r="BY89" s="495"/>
      <c r="BZ89" s="495"/>
      <c r="CA89" s="495"/>
      <c r="CB89" s="495"/>
      <c r="CC89" s="495"/>
      <c r="CD89" s="495"/>
      <c r="CE89" s="495"/>
      <c r="CF89" s="495"/>
      <c r="CG89" s="495"/>
      <c r="CH89" s="495"/>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c r="DS89" s="495"/>
      <c r="DT89" s="495"/>
      <c r="DU89" s="495"/>
      <c r="DV89" s="495"/>
      <c r="DW89" s="495"/>
      <c r="DX89" s="495"/>
      <c r="DY89" s="495"/>
      <c r="DZ89" s="495"/>
      <c r="EA89" s="495"/>
      <c r="EB89" s="495"/>
      <c r="EC89" s="495"/>
      <c r="ED89" s="495"/>
      <c r="EE89" s="495"/>
      <c r="EF89" s="495"/>
      <c r="EG89" s="495"/>
      <c r="EH89" s="495"/>
      <c r="EI89" s="495"/>
      <c r="EJ89" s="495"/>
      <c r="EK89" s="495"/>
      <c r="EL89" s="495"/>
      <c r="EM89" s="495"/>
      <c r="EN89" s="495"/>
      <c r="EO89" s="495"/>
      <c r="EP89" s="495"/>
      <c r="EQ89" s="495"/>
      <c r="ER89" s="495"/>
      <c r="ES89" s="495"/>
      <c r="ET89" s="495"/>
      <c r="EU89" s="495"/>
      <c r="EV89" s="495"/>
      <c r="EW89" s="495"/>
      <c r="EX89" s="495"/>
      <c r="EY89" s="495"/>
      <c r="EZ89" s="495"/>
      <c r="FA89" s="495"/>
      <c r="FB89" s="495"/>
      <c r="FC89" s="495"/>
      <c r="FD89" s="495"/>
      <c r="FE89" s="495"/>
      <c r="FF89" s="495"/>
      <c r="FG89" s="495"/>
      <c r="FH89" s="495"/>
      <c r="FI89" s="495"/>
      <c r="FJ89" s="495"/>
      <c r="FK89" s="495"/>
      <c r="FL89" s="495"/>
      <c r="FM89" s="495"/>
      <c r="FN89" s="495"/>
      <c r="FO89" s="495"/>
      <c r="FP89" s="495"/>
      <c r="FQ89" s="495"/>
      <c r="FR89" s="495"/>
      <c r="FS89" s="495"/>
      <c r="FT89" s="495"/>
      <c r="FU89" s="495"/>
      <c r="FV89" s="495"/>
      <c r="FW89" s="495"/>
      <c r="FX89" s="495"/>
      <c r="FY89" s="495"/>
      <c r="FZ89" s="495"/>
      <c r="GA89" s="495"/>
      <c r="GB89" s="495"/>
      <c r="GC89" s="495"/>
      <c r="GD89" s="495"/>
      <c r="GE89" s="495"/>
      <c r="GF89" s="495"/>
      <c r="GG89" s="495"/>
      <c r="GH89" s="495"/>
      <c r="GI89" s="495"/>
      <c r="GJ89" s="495"/>
      <c r="GK89" s="495"/>
      <c r="GL89" s="495"/>
      <c r="GM89" s="495"/>
      <c r="GN89" s="495"/>
      <c r="GO89" s="495"/>
      <c r="GP89" s="495"/>
      <c r="GQ89" s="495"/>
      <c r="GR89" s="495"/>
      <c r="GS89" s="495"/>
      <c r="GT89" s="495"/>
      <c r="GU89" s="495"/>
      <c r="GV89" s="495"/>
      <c r="GW89" s="495"/>
      <c r="GX89" s="495"/>
      <c r="GY89" s="495"/>
      <c r="GZ89" s="495"/>
      <c r="HA89" s="495"/>
      <c r="HB89" s="495"/>
      <c r="HC89" s="495"/>
      <c r="HD89" s="495"/>
      <c r="HE89" s="495"/>
      <c r="HF89" s="495"/>
      <c r="HG89" s="495"/>
      <c r="HH89" s="495"/>
      <c r="HI89" s="495"/>
      <c r="HJ89" s="495"/>
      <c r="HK89" s="495"/>
      <c r="HL89" s="495"/>
      <c r="HM89" s="495"/>
      <c r="HN89" s="495"/>
      <c r="HO89" s="495"/>
      <c r="HP89" s="495"/>
      <c r="HQ89" s="495"/>
      <c r="HR89" s="495"/>
      <c r="HS89" s="495"/>
      <c r="HT89" s="495"/>
      <c r="HU89" s="495"/>
      <c r="HV89" s="495"/>
      <c r="HW89" s="495"/>
      <c r="HX89" s="495"/>
      <c r="HY89" s="495"/>
      <c r="HZ89" s="495"/>
      <c r="IA89" s="495"/>
      <c r="IB89" s="495"/>
      <c r="IC89" s="495"/>
      <c r="ID89" s="495"/>
      <c r="IE89" s="495"/>
      <c r="IF89" s="495"/>
      <c r="IG89" s="495"/>
      <c r="IH89" s="495"/>
      <c r="II89" s="495"/>
      <c r="IJ89" s="495"/>
      <c r="IK89" s="495"/>
      <c r="IL89" s="495"/>
    </row>
    <row r="90" ht="23.1" customHeight="1" spans="1:246">
      <c r="A90" s="510"/>
      <c r="B90" s="509"/>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495"/>
      <c r="BV90" s="495"/>
      <c r="BW90" s="495"/>
      <c r="BX90" s="495"/>
      <c r="BY90" s="495"/>
      <c r="BZ90" s="495"/>
      <c r="CA90" s="495"/>
      <c r="CB90" s="495"/>
      <c r="CC90" s="495"/>
      <c r="CD90" s="495"/>
      <c r="CE90" s="495"/>
      <c r="CF90" s="495"/>
      <c r="CG90" s="495"/>
      <c r="CH90" s="495"/>
      <c r="CI90" s="495"/>
      <c r="CJ90" s="495"/>
      <c r="CK90" s="495"/>
      <c r="CL90" s="495"/>
      <c r="CM90" s="495"/>
      <c r="CN90" s="495"/>
      <c r="CO90" s="495"/>
      <c r="CP90" s="495"/>
      <c r="CQ90" s="495"/>
      <c r="CR90" s="495"/>
      <c r="CS90" s="495"/>
      <c r="CT90" s="495"/>
      <c r="CU90" s="495"/>
      <c r="CV90" s="495"/>
      <c r="CW90" s="495"/>
      <c r="CX90" s="495"/>
      <c r="CY90" s="495"/>
      <c r="CZ90" s="495"/>
      <c r="DA90" s="495"/>
      <c r="DB90" s="495"/>
      <c r="DC90" s="495"/>
      <c r="DD90" s="495"/>
      <c r="DE90" s="495"/>
      <c r="DF90" s="495"/>
      <c r="DG90" s="495"/>
      <c r="DH90" s="495"/>
      <c r="DI90" s="495"/>
      <c r="DJ90" s="495"/>
      <c r="DK90" s="495"/>
      <c r="DL90" s="495"/>
      <c r="DM90" s="495"/>
      <c r="DN90" s="495"/>
      <c r="DO90" s="495"/>
      <c r="DP90" s="495"/>
      <c r="DQ90" s="495"/>
      <c r="DR90" s="495"/>
      <c r="DS90" s="495"/>
      <c r="DT90" s="495"/>
      <c r="DU90" s="495"/>
      <c r="DV90" s="495"/>
      <c r="DW90" s="495"/>
      <c r="DX90" s="495"/>
      <c r="DY90" s="495"/>
      <c r="DZ90" s="495"/>
      <c r="EA90" s="495"/>
      <c r="EB90" s="495"/>
      <c r="EC90" s="495"/>
      <c r="ED90" s="495"/>
      <c r="EE90" s="495"/>
      <c r="EF90" s="495"/>
      <c r="EG90" s="495"/>
      <c r="EH90" s="495"/>
      <c r="EI90" s="495"/>
      <c r="EJ90" s="495"/>
      <c r="EK90" s="495"/>
      <c r="EL90" s="495"/>
      <c r="EM90" s="495"/>
      <c r="EN90" s="495"/>
      <c r="EO90" s="495"/>
      <c r="EP90" s="495"/>
      <c r="EQ90" s="495"/>
      <c r="ER90" s="495"/>
      <c r="ES90" s="495"/>
      <c r="ET90" s="495"/>
      <c r="EU90" s="495"/>
      <c r="EV90" s="495"/>
      <c r="EW90" s="495"/>
      <c r="EX90" s="495"/>
      <c r="EY90" s="495"/>
      <c r="EZ90" s="495"/>
      <c r="FA90" s="495"/>
      <c r="FB90" s="495"/>
      <c r="FC90" s="495"/>
      <c r="FD90" s="495"/>
      <c r="FE90" s="495"/>
      <c r="FF90" s="495"/>
      <c r="FG90" s="495"/>
      <c r="FH90" s="495"/>
      <c r="FI90" s="495"/>
      <c r="FJ90" s="495"/>
      <c r="FK90" s="495"/>
      <c r="FL90" s="495"/>
      <c r="FM90" s="495"/>
      <c r="FN90" s="495"/>
      <c r="FO90" s="495"/>
      <c r="FP90" s="495"/>
      <c r="FQ90" s="495"/>
      <c r="FR90" s="495"/>
      <c r="FS90" s="495"/>
      <c r="FT90" s="495"/>
      <c r="FU90" s="495"/>
      <c r="FV90" s="495"/>
      <c r="FW90" s="495"/>
      <c r="FX90" s="495"/>
      <c r="FY90" s="495"/>
      <c r="FZ90" s="495"/>
      <c r="GA90" s="495"/>
      <c r="GB90" s="495"/>
      <c r="GC90" s="495"/>
      <c r="GD90" s="495"/>
      <c r="GE90" s="495"/>
      <c r="GF90" s="495"/>
      <c r="GG90" s="495"/>
      <c r="GH90" s="495"/>
      <c r="GI90" s="495"/>
      <c r="GJ90" s="495"/>
      <c r="GK90" s="495"/>
      <c r="GL90" s="495"/>
      <c r="GM90" s="495"/>
      <c r="GN90" s="495"/>
      <c r="GO90" s="495"/>
      <c r="GP90" s="495"/>
      <c r="GQ90" s="495"/>
      <c r="GR90" s="495"/>
      <c r="GS90" s="495"/>
      <c r="GT90" s="495"/>
      <c r="GU90" s="495"/>
      <c r="GV90" s="495"/>
      <c r="GW90" s="495"/>
      <c r="GX90" s="495"/>
      <c r="GY90" s="495"/>
      <c r="GZ90" s="495"/>
      <c r="HA90" s="495"/>
      <c r="HB90" s="495"/>
      <c r="HC90" s="495"/>
      <c r="HD90" s="495"/>
      <c r="HE90" s="495"/>
      <c r="HF90" s="495"/>
      <c r="HG90" s="495"/>
      <c r="HH90" s="495"/>
      <c r="HI90" s="495"/>
      <c r="HJ90" s="495"/>
      <c r="HK90" s="495"/>
      <c r="HL90" s="495"/>
      <c r="HM90" s="495"/>
      <c r="HN90" s="495"/>
      <c r="HO90" s="495"/>
      <c r="HP90" s="495"/>
      <c r="HQ90" s="495"/>
      <c r="HR90" s="495"/>
      <c r="HS90" s="495"/>
      <c r="HT90" s="495"/>
      <c r="HU90" s="495"/>
      <c r="HV90" s="495"/>
      <c r="HW90" s="495"/>
      <c r="HX90" s="495"/>
      <c r="HY90" s="495"/>
      <c r="HZ90" s="495"/>
      <c r="IA90" s="495"/>
      <c r="IB90" s="495"/>
      <c r="IC90" s="495"/>
      <c r="ID90" s="495"/>
      <c r="IE90" s="495"/>
      <c r="IF90" s="495"/>
      <c r="IG90" s="495"/>
      <c r="IH90" s="495"/>
      <c r="II90" s="495"/>
      <c r="IJ90" s="495"/>
      <c r="IK90" s="495"/>
      <c r="IL90" s="495"/>
    </row>
  </sheetData>
  <sheetProtection formatCells="0" formatColumns="0" formatRows="0"/>
  <mergeCells count="26">
    <mergeCell ref="S1:T1"/>
    <mergeCell ref="A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12"/>
  <sheetViews>
    <sheetView showGridLines="0" showZeros="0" zoomScale="115" zoomScaleNormal="115" topLeftCell="A20" workbookViewId="0">
      <selection activeCell="A37" sqref="A37:C37"/>
    </sheetView>
  </sheetViews>
  <sheetFormatPr defaultColWidth="9.16666666666667" defaultRowHeight="11.25"/>
  <cols>
    <col min="1" max="1" width="26.3333333333333" customWidth="1"/>
    <col min="2" max="2" width="20.1666666666667" style="252" customWidth="1"/>
    <col min="3" max="3" width="57.1666666666667" customWidth="1"/>
    <col min="4" max="4" width="18.5" customWidth="1"/>
    <col min="5" max="5" width="18.6666666666667" customWidth="1"/>
    <col min="6" max="6" width="20.1666666666667" customWidth="1"/>
    <col min="7" max="8" width="12.6666666666667" customWidth="1"/>
    <col min="9" max="9" width="16" customWidth="1"/>
    <col min="10" max="15" width="12.6666666666667" customWidth="1"/>
    <col min="16" max="16" width="14.1666666666667" customWidth="1"/>
    <col min="17" max="17" width="12.6666666666667" customWidth="1"/>
    <col min="18" max="18" width="14.1666666666667" customWidth="1"/>
    <col min="19" max="19" width="12.6666666666667" customWidth="1"/>
  </cols>
  <sheetData>
    <row r="1" ht="25.5" customHeight="1" spans="1:20">
      <c r="A1" s="213"/>
      <c r="B1" s="253"/>
      <c r="C1" s="213"/>
      <c r="D1" s="213"/>
      <c r="E1" s="213"/>
      <c r="F1" s="213"/>
      <c r="G1" s="213"/>
      <c r="H1" s="213"/>
      <c r="I1" s="213"/>
      <c r="J1" s="213"/>
      <c r="K1" s="213"/>
      <c r="L1" s="213"/>
      <c r="M1" s="213"/>
      <c r="N1" s="213"/>
      <c r="O1" s="213"/>
      <c r="P1" s="213"/>
      <c r="Q1" s="213"/>
      <c r="R1" s="213"/>
      <c r="S1" s="234" t="s">
        <v>488</v>
      </c>
      <c r="T1" s="237"/>
    </row>
    <row r="2" ht="25.5" customHeight="1" spans="1:20">
      <c r="A2" s="214" t="s">
        <v>489</v>
      </c>
      <c r="B2" s="399"/>
      <c r="C2" s="444"/>
      <c r="D2" s="444"/>
      <c r="E2" s="444"/>
      <c r="F2" s="444"/>
      <c r="G2" s="214"/>
      <c r="H2" s="444"/>
      <c r="I2" s="444"/>
      <c r="J2" s="444"/>
      <c r="K2" s="444"/>
      <c r="L2" s="444"/>
      <c r="M2" s="444"/>
      <c r="N2" s="444"/>
      <c r="O2" s="444"/>
      <c r="P2" s="444"/>
      <c r="Q2" s="444"/>
      <c r="R2" s="444"/>
      <c r="S2" s="444"/>
      <c r="T2" s="237"/>
    </row>
    <row r="3" ht="25.5" customHeight="1" spans="1:20">
      <c r="A3" s="445"/>
      <c r="B3" s="428"/>
      <c r="C3" s="446"/>
      <c r="D3" s="446"/>
      <c r="E3" s="446"/>
      <c r="F3" s="446"/>
      <c r="G3" s="446"/>
      <c r="H3" s="213"/>
      <c r="I3" s="213"/>
      <c r="J3" s="213"/>
      <c r="K3" s="213"/>
      <c r="L3" s="213"/>
      <c r="M3" s="213"/>
      <c r="N3" s="213"/>
      <c r="O3" s="213"/>
      <c r="P3" s="213"/>
      <c r="Q3" s="213"/>
      <c r="R3" s="213"/>
      <c r="S3" s="193" t="s">
        <v>87</v>
      </c>
      <c r="T3" s="237"/>
    </row>
    <row r="4" s="212" customFormat="1" ht="19.5" customHeight="1" spans="1:19">
      <c r="A4" s="222" t="s">
        <v>113</v>
      </c>
      <c r="B4" s="236" t="s">
        <v>88</v>
      </c>
      <c r="C4" s="218" t="s">
        <v>378</v>
      </c>
      <c r="D4" s="220" t="s">
        <v>115</v>
      </c>
      <c r="E4" s="220" t="s">
        <v>490</v>
      </c>
      <c r="F4" s="221" t="s">
        <v>491</v>
      </c>
      <c r="G4" s="220" t="s">
        <v>492</v>
      </c>
      <c r="H4" s="223" t="s">
        <v>493</v>
      </c>
      <c r="I4" s="223" t="s">
        <v>494</v>
      </c>
      <c r="J4" s="223" t="s">
        <v>495</v>
      </c>
      <c r="K4" s="223" t="s">
        <v>233</v>
      </c>
      <c r="L4" s="223" t="s">
        <v>496</v>
      </c>
      <c r="M4" s="223" t="s">
        <v>226</v>
      </c>
      <c r="N4" s="223" t="s">
        <v>234</v>
      </c>
      <c r="O4" s="223" t="s">
        <v>229</v>
      </c>
      <c r="P4" s="223" t="s">
        <v>497</v>
      </c>
      <c r="Q4" s="223" t="s">
        <v>498</v>
      </c>
      <c r="R4" s="223" t="s">
        <v>499</v>
      </c>
      <c r="S4" s="217" t="s">
        <v>235</v>
      </c>
    </row>
    <row r="5" s="212" customFormat="1" ht="15" customHeight="1" spans="1:19">
      <c r="A5" s="222"/>
      <c r="B5" s="236"/>
      <c r="C5" s="222"/>
      <c r="D5" s="223"/>
      <c r="E5" s="223"/>
      <c r="F5" s="224"/>
      <c r="G5" s="223"/>
      <c r="H5" s="223"/>
      <c r="I5" s="223"/>
      <c r="J5" s="223"/>
      <c r="K5" s="223"/>
      <c r="L5" s="223"/>
      <c r="M5" s="223"/>
      <c r="N5" s="223"/>
      <c r="O5" s="223"/>
      <c r="P5" s="223"/>
      <c r="Q5" s="223"/>
      <c r="R5" s="223"/>
      <c r="S5" s="217"/>
    </row>
    <row r="6" s="212" customFormat="1" ht="15" customHeight="1" spans="1:19">
      <c r="A6" s="222"/>
      <c r="B6" s="236"/>
      <c r="C6" s="222"/>
      <c r="D6" s="223"/>
      <c r="E6" s="223"/>
      <c r="F6" s="224"/>
      <c r="G6" s="223"/>
      <c r="H6" s="223"/>
      <c r="I6" s="223"/>
      <c r="J6" s="223"/>
      <c r="K6" s="223"/>
      <c r="L6" s="223"/>
      <c r="M6" s="223"/>
      <c r="N6" s="223"/>
      <c r="O6" s="223"/>
      <c r="P6" s="223"/>
      <c r="Q6" s="223"/>
      <c r="R6" s="223"/>
      <c r="S6" s="217"/>
    </row>
    <row r="7" s="443" customFormat="1" ht="24" customHeight="1" spans="1:28">
      <c r="A7" s="257"/>
      <c r="B7" s="226">
        <v>405</v>
      </c>
      <c r="C7" s="229" t="s">
        <v>118</v>
      </c>
      <c r="D7" s="407">
        <f>SUM(D8+D25+D41+D58+D74+D94)</f>
        <v>41217716.37</v>
      </c>
      <c r="E7" s="407">
        <f t="shared" ref="E7:M7" si="0">SUM(E8+E25+E41+E58+E74+E94)</f>
        <v>12123565.66</v>
      </c>
      <c r="F7" s="407">
        <f t="shared" si="0"/>
        <v>10276079</v>
      </c>
      <c r="G7" s="407">
        <f t="shared" si="0"/>
        <v>0</v>
      </c>
      <c r="H7" s="407">
        <f t="shared" si="0"/>
        <v>0</v>
      </c>
      <c r="I7" s="407">
        <f t="shared" si="0"/>
        <v>18693232</v>
      </c>
      <c r="J7" s="407">
        <f t="shared" si="0"/>
        <v>0</v>
      </c>
      <c r="K7" s="407">
        <f t="shared" si="0"/>
        <v>0</v>
      </c>
      <c r="L7" s="407">
        <f t="shared" si="0"/>
        <v>0</v>
      </c>
      <c r="M7" s="407">
        <f t="shared" si="0"/>
        <v>133120</v>
      </c>
      <c r="N7" s="407">
        <f t="shared" ref="N7:S7" si="1">SUM(N8+N25+N41+N58+N74+N94)</f>
        <v>0</v>
      </c>
      <c r="O7" s="407">
        <f t="shared" si="1"/>
        <v>0</v>
      </c>
      <c r="P7" s="407">
        <f t="shared" si="1"/>
        <v>0</v>
      </c>
      <c r="Q7" s="407">
        <f t="shared" si="1"/>
        <v>0</v>
      </c>
      <c r="R7" s="407">
        <f t="shared" si="1"/>
        <v>0</v>
      </c>
      <c r="S7" s="407">
        <f t="shared" si="1"/>
        <v>0</v>
      </c>
      <c r="T7" s="251"/>
      <c r="U7" s="251"/>
      <c r="V7" s="251"/>
      <c r="W7" s="251"/>
      <c r="X7" s="251"/>
      <c r="Y7" s="251"/>
      <c r="Z7" s="251"/>
      <c r="AA7" s="251"/>
      <c r="AB7" s="251"/>
    </row>
    <row r="8" s="237" customFormat="1" ht="24" customHeight="1" spans="1:19">
      <c r="A8" s="257"/>
      <c r="B8" s="226" t="s">
        <v>119</v>
      </c>
      <c r="C8" s="226" t="s">
        <v>120</v>
      </c>
      <c r="D8" s="298">
        <f t="shared" ref="D8:F8" si="2">SUM(D9+D15+D18+D22)</f>
        <v>10720472</v>
      </c>
      <c r="E8" s="298">
        <f t="shared" si="2"/>
        <v>3861305</v>
      </c>
      <c r="F8" s="298">
        <f t="shared" si="2"/>
        <v>6834327</v>
      </c>
      <c r="G8" s="298"/>
      <c r="H8" s="298"/>
      <c r="I8" s="298"/>
      <c r="J8" s="298"/>
      <c r="K8" s="298"/>
      <c r="L8" s="298"/>
      <c r="M8" s="298">
        <v>24840</v>
      </c>
      <c r="N8" s="298"/>
      <c r="O8" s="298"/>
      <c r="P8" s="450"/>
      <c r="Q8" s="450"/>
      <c r="R8" s="450"/>
      <c r="S8" s="450"/>
    </row>
    <row r="9" ht="24" customHeight="1" spans="1:20">
      <c r="A9" s="260">
        <v>208</v>
      </c>
      <c r="B9" s="231" t="s">
        <v>119</v>
      </c>
      <c r="C9" s="261" t="s">
        <v>121</v>
      </c>
      <c r="D9" s="299">
        <f>SUM(D10+D13)</f>
        <v>625854</v>
      </c>
      <c r="E9" s="299">
        <f>SUM(E10+E13)</f>
        <v>625854</v>
      </c>
      <c r="F9" s="299"/>
      <c r="G9" s="299"/>
      <c r="H9" s="299"/>
      <c r="I9" s="299"/>
      <c r="J9" s="299"/>
      <c r="K9" s="299"/>
      <c r="L9" s="299"/>
      <c r="M9" s="299"/>
      <c r="N9" s="299"/>
      <c r="O9" s="299"/>
      <c r="P9" s="451"/>
      <c r="Q9" s="451"/>
      <c r="R9" s="451"/>
      <c r="S9" s="451"/>
      <c r="T9" s="237"/>
    </row>
    <row r="10" ht="24" customHeight="1" spans="1:20">
      <c r="A10" s="263" t="s">
        <v>122</v>
      </c>
      <c r="B10" s="231" t="s">
        <v>119</v>
      </c>
      <c r="C10" s="264" t="s">
        <v>123</v>
      </c>
      <c r="D10" s="361">
        <f>SUM(D11:D12)</f>
        <v>600820</v>
      </c>
      <c r="E10" s="361">
        <f>SUM(E11:E12)</f>
        <v>600820</v>
      </c>
      <c r="F10" s="361"/>
      <c r="G10" s="361"/>
      <c r="H10" s="361"/>
      <c r="I10" s="361"/>
      <c r="J10" s="361"/>
      <c r="K10" s="299"/>
      <c r="L10" s="361"/>
      <c r="M10" s="361"/>
      <c r="N10" s="360"/>
      <c r="O10" s="360"/>
      <c r="P10" s="452"/>
      <c r="Q10" s="452"/>
      <c r="R10" s="452"/>
      <c r="S10" s="456"/>
      <c r="T10" s="237"/>
    </row>
    <row r="11" ht="24" customHeight="1" spans="1:20">
      <c r="A11" s="265" t="s">
        <v>124</v>
      </c>
      <c r="B11" s="231" t="s">
        <v>119</v>
      </c>
      <c r="C11" s="266" t="s">
        <v>125</v>
      </c>
      <c r="D11" s="432">
        <v>400547</v>
      </c>
      <c r="E11" s="432">
        <v>400547</v>
      </c>
      <c r="F11" s="361"/>
      <c r="G11" s="361"/>
      <c r="H11" s="361"/>
      <c r="I11" s="361"/>
      <c r="J11" s="361"/>
      <c r="K11" s="361"/>
      <c r="L11" s="361"/>
      <c r="M11" s="361"/>
      <c r="N11" s="360"/>
      <c r="O11" s="360"/>
      <c r="P11" s="452"/>
      <c r="Q11" s="452"/>
      <c r="R11" s="452"/>
      <c r="S11" s="456"/>
      <c r="T11" s="237"/>
    </row>
    <row r="12" ht="24" customHeight="1" spans="1:20">
      <c r="A12" s="268" t="s">
        <v>126</v>
      </c>
      <c r="B12" s="231" t="s">
        <v>119</v>
      </c>
      <c r="C12" s="266" t="s">
        <v>127</v>
      </c>
      <c r="D12" s="432">
        <v>200273</v>
      </c>
      <c r="E12" s="432">
        <v>200273</v>
      </c>
      <c r="F12" s="361"/>
      <c r="G12" s="361"/>
      <c r="H12" s="361"/>
      <c r="I12" s="361"/>
      <c r="J12" s="361"/>
      <c r="K12" s="361"/>
      <c r="L12" s="361"/>
      <c r="M12" s="361"/>
      <c r="N12" s="360"/>
      <c r="O12" s="360"/>
      <c r="P12" s="452"/>
      <c r="Q12" s="452"/>
      <c r="R12" s="452"/>
      <c r="S12" s="456"/>
      <c r="T12" s="237"/>
    </row>
    <row r="13" ht="24" customHeight="1" spans="1:20">
      <c r="A13" s="268" t="s">
        <v>128</v>
      </c>
      <c r="B13" s="231" t="s">
        <v>119</v>
      </c>
      <c r="C13" s="266" t="s">
        <v>129</v>
      </c>
      <c r="D13" s="432">
        <v>25034</v>
      </c>
      <c r="E13" s="432">
        <v>25034</v>
      </c>
      <c r="F13" s="361"/>
      <c r="G13" s="361"/>
      <c r="H13" s="361"/>
      <c r="I13" s="361"/>
      <c r="J13" s="361"/>
      <c r="K13" s="361"/>
      <c r="L13" s="361"/>
      <c r="M13" s="361"/>
      <c r="N13" s="360"/>
      <c r="O13" s="360"/>
      <c r="P13" s="452"/>
      <c r="Q13" s="452"/>
      <c r="R13" s="452"/>
      <c r="S13" s="456"/>
      <c r="T13" s="237"/>
    </row>
    <row r="14" ht="24" customHeight="1" spans="1:20">
      <c r="A14" s="265" t="s">
        <v>130</v>
      </c>
      <c r="B14" s="231" t="s">
        <v>119</v>
      </c>
      <c r="C14" s="266" t="s">
        <v>131</v>
      </c>
      <c r="D14" s="432">
        <v>25034</v>
      </c>
      <c r="E14" s="432">
        <v>25034</v>
      </c>
      <c r="F14" s="361"/>
      <c r="G14" s="361"/>
      <c r="H14" s="361"/>
      <c r="I14" s="361"/>
      <c r="J14" s="361"/>
      <c r="K14" s="361"/>
      <c r="L14" s="361"/>
      <c r="M14" s="361"/>
      <c r="N14" s="360"/>
      <c r="O14" s="360"/>
      <c r="P14" s="452"/>
      <c r="Q14" s="452"/>
      <c r="R14" s="452"/>
      <c r="S14" s="456"/>
      <c r="T14" s="237"/>
    </row>
    <row r="15" ht="24" customHeight="1" spans="1:20">
      <c r="A15" s="265">
        <v>210</v>
      </c>
      <c r="B15" s="231" t="s">
        <v>119</v>
      </c>
      <c r="C15" s="266" t="s">
        <v>132</v>
      </c>
      <c r="D15" s="433">
        <v>187756</v>
      </c>
      <c r="E15" s="433">
        <v>187756</v>
      </c>
      <c r="F15" s="361"/>
      <c r="G15" s="361"/>
      <c r="H15" s="361"/>
      <c r="I15" s="361"/>
      <c r="J15" s="361"/>
      <c r="K15" s="361"/>
      <c r="L15" s="361"/>
      <c r="M15" s="361"/>
      <c r="N15" s="360"/>
      <c r="O15" s="360"/>
      <c r="P15" s="452"/>
      <c r="Q15" s="452"/>
      <c r="R15" s="452"/>
      <c r="S15" s="456"/>
      <c r="T15" s="237"/>
    </row>
    <row r="16" ht="24" customHeight="1" spans="1:20">
      <c r="A16" s="268" t="s">
        <v>133</v>
      </c>
      <c r="B16" s="231" t="s">
        <v>119</v>
      </c>
      <c r="C16" s="266" t="s">
        <v>134</v>
      </c>
      <c r="D16" s="433">
        <v>187756</v>
      </c>
      <c r="E16" s="433">
        <v>187756</v>
      </c>
      <c r="F16" s="361"/>
      <c r="G16" s="361"/>
      <c r="H16" s="361"/>
      <c r="I16" s="361"/>
      <c r="J16" s="361"/>
      <c r="K16" s="361"/>
      <c r="L16" s="361"/>
      <c r="M16" s="361"/>
      <c r="N16" s="360"/>
      <c r="O16" s="360"/>
      <c r="P16" s="452"/>
      <c r="Q16" s="452"/>
      <c r="R16" s="452"/>
      <c r="S16" s="456"/>
      <c r="T16" s="237"/>
    </row>
    <row r="17" ht="24" customHeight="1" spans="1:20">
      <c r="A17" s="265" t="s">
        <v>135</v>
      </c>
      <c r="B17" s="231" t="s">
        <v>119</v>
      </c>
      <c r="C17" s="266" t="s">
        <v>136</v>
      </c>
      <c r="D17" s="433">
        <v>187756</v>
      </c>
      <c r="E17" s="433">
        <v>187756</v>
      </c>
      <c r="F17" s="361"/>
      <c r="G17" s="361"/>
      <c r="H17" s="361"/>
      <c r="I17" s="361"/>
      <c r="J17" s="361"/>
      <c r="K17" s="361"/>
      <c r="L17" s="361"/>
      <c r="M17" s="361"/>
      <c r="N17" s="360"/>
      <c r="O17" s="360"/>
      <c r="P17" s="452"/>
      <c r="Q17" s="452"/>
      <c r="R17" s="452"/>
      <c r="S17" s="456"/>
      <c r="T17" s="237"/>
    </row>
    <row r="18" ht="24" customHeight="1" spans="1:20">
      <c r="A18" s="265">
        <v>214</v>
      </c>
      <c r="B18" s="231" t="s">
        <v>119</v>
      </c>
      <c r="C18" s="266" t="s">
        <v>137</v>
      </c>
      <c r="D18" s="361">
        <v>9606452</v>
      </c>
      <c r="E18" s="361">
        <v>2747285</v>
      </c>
      <c r="F18" s="361">
        <v>6834327</v>
      </c>
      <c r="G18" s="361"/>
      <c r="H18" s="361"/>
      <c r="I18" s="361"/>
      <c r="J18" s="361"/>
      <c r="K18" s="361"/>
      <c r="L18" s="361"/>
      <c r="M18" s="361">
        <v>24840</v>
      </c>
      <c r="N18" s="360"/>
      <c r="O18" s="360"/>
      <c r="P18" s="452"/>
      <c r="Q18" s="452"/>
      <c r="R18" s="452"/>
      <c r="S18" s="456"/>
      <c r="T18" s="237"/>
    </row>
    <row r="19" ht="24" customHeight="1" spans="1:20">
      <c r="A19" s="268" t="s">
        <v>138</v>
      </c>
      <c r="B19" s="231" t="s">
        <v>119</v>
      </c>
      <c r="C19" s="266" t="s">
        <v>139</v>
      </c>
      <c r="D19" s="361">
        <f t="shared" ref="D19:M19" si="3">SUM(D20+D21)</f>
        <v>9606452</v>
      </c>
      <c r="E19" s="361">
        <f t="shared" si="3"/>
        <v>2747285</v>
      </c>
      <c r="F19" s="361">
        <f t="shared" si="3"/>
        <v>6834327</v>
      </c>
      <c r="G19" s="361">
        <f t="shared" si="3"/>
        <v>0</v>
      </c>
      <c r="H19" s="361">
        <f t="shared" si="3"/>
        <v>0</v>
      </c>
      <c r="I19" s="361">
        <f t="shared" si="3"/>
        <v>0</v>
      </c>
      <c r="J19" s="361">
        <f t="shared" si="3"/>
        <v>0</v>
      </c>
      <c r="K19" s="361">
        <f t="shared" si="3"/>
        <v>0</v>
      </c>
      <c r="L19" s="361">
        <f t="shared" si="3"/>
        <v>0</v>
      </c>
      <c r="M19" s="361">
        <f t="shared" si="3"/>
        <v>24840</v>
      </c>
      <c r="N19" s="360"/>
      <c r="O19" s="360"/>
      <c r="P19" s="452"/>
      <c r="Q19" s="452"/>
      <c r="R19" s="452"/>
      <c r="S19" s="456"/>
      <c r="T19" s="237"/>
    </row>
    <row r="20" ht="24" customHeight="1" spans="1:20">
      <c r="A20" s="265" t="s">
        <v>140</v>
      </c>
      <c r="B20" s="231" t="s">
        <v>119</v>
      </c>
      <c r="C20" s="266" t="s">
        <v>141</v>
      </c>
      <c r="D20" s="361">
        <f>SUM(E20:S20)</f>
        <v>4606452</v>
      </c>
      <c r="E20" s="361">
        <v>2747285</v>
      </c>
      <c r="F20" s="361">
        <v>1834327</v>
      </c>
      <c r="G20" s="361"/>
      <c r="H20" s="361"/>
      <c r="I20" s="361"/>
      <c r="J20" s="361"/>
      <c r="K20" s="361"/>
      <c r="L20" s="361"/>
      <c r="M20" s="361">
        <v>24840</v>
      </c>
      <c r="N20" s="360"/>
      <c r="O20" s="360"/>
      <c r="P20" s="452"/>
      <c r="Q20" s="452"/>
      <c r="R20" s="452"/>
      <c r="S20" s="456"/>
      <c r="T20" s="237"/>
    </row>
    <row r="21" ht="24" customHeight="1" spans="1:20">
      <c r="A21" s="265" t="s">
        <v>142</v>
      </c>
      <c r="B21" s="231" t="s">
        <v>119</v>
      </c>
      <c r="C21" s="266" t="s">
        <v>143</v>
      </c>
      <c r="D21" s="361">
        <v>5000000</v>
      </c>
      <c r="E21" s="361"/>
      <c r="F21" s="361">
        <v>5000000</v>
      </c>
      <c r="G21" s="361"/>
      <c r="H21" s="361"/>
      <c r="I21" s="361"/>
      <c r="J21" s="361"/>
      <c r="K21" s="361"/>
      <c r="L21" s="361"/>
      <c r="M21" s="361"/>
      <c r="N21" s="360"/>
      <c r="O21" s="360"/>
      <c r="P21" s="452"/>
      <c r="Q21" s="452"/>
      <c r="R21" s="452"/>
      <c r="S21" s="456"/>
      <c r="T21" s="237"/>
    </row>
    <row r="22" ht="24" customHeight="1" spans="1:20">
      <c r="A22" s="265">
        <v>221</v>
      </c>
      <c r="B22" s="231" t="s">
        <v>119</v>
      </c>
      <c r="C22" s="266" t="s">
        <v>144</v>
      </c>
      <c r="D22" s="447">
        <v>300410</v>
      </c>
      <c r="E22" s="447">
        <v>300410</v>
      </c>
      <c r="F22" s="361"/>
      <c r="G22" s="361"/>
      <c r="H22" s="361"/>
      <c r="I22" s="361"/>
      <c r="J22" s="361"/>
      <c r="K22" s="361"/>
      <c r="L22" s="361"/>
      <c r="M22" s="361"/>
      <c r="N22" s="360"/>
      <c r="O22" s="360"/>
      <c r="P22" s="452"/>
      <c r="Q22" s="452"/>
      <c r="R22" s="452"/>
      <c r="S22" s="456"/>
      <c r="T22" s="237"/>
    </row>
    <row r="23" ht="24" customHeight="1" spans="1:20">
      <c r="A23" s="268" t="s">
        <v>145</v>
      </c>
      <c r="B23" s="231" t="s">
        <v>119</v>
      </c>
      <c r="C23" s="266" t="s">
        <v>146</v>
      </c>
      <c r="D23" s="447">
        <v>300410</v>
      </c>
      <c r="E23" s="447">
        <v>300410</v>
      </c>
      <c r="F23" s="361"/>
      <c r="G23" s="361"/>
      <c r="H23" s="361"/>
      <c r="I23" s="361"/>
      <c r="J23" s="361"/>
      <c r="K23" s="361"/>
      <c r="L23" s="361"/>
      <c r="M23" s="361"/>
      <c r="N23" s="360"/>
      <c r="O23" s="360"/>
      <c r="P23" s="394"/>
      <c r="Q23" s="394"/>
      <c r="R23" s="394"/>
      <c r="S23" s="368"/>
      <c r="T23" s="237"/>
    </row>
    <row r="24" ht="24" customHeight="1" spans="1:20">
      <c r="A24" s="265" t="s">
        <v>147</v>
      </c>
      <c r="B24" s="231" t="s">
        <v>119</v>
      </c>
      <c r="C24" s="266" t="s">
        <v>148</v>
      </c>
      <c r="D24" s="447">
        <v>300410</v>
      </c>
      <c r="E24" s="447">
        <v>300410</v>
      </c>
      <c r="F24" s="361"/>
      <c r="G24" s="361"/>
      <c r="H24" s="361"/>
      <c r="I24" s="361"/>
      <c r="J24" s="361"/>
      <c r="K24" s="361"/>
      <c r="L24" s="361"/>
      <c r="M24" s="361"/>
      <c r="N24" s="360"/>
      <c r="O24" s="360"/>
      <c r="P24" s="394"/>
      <c r="Q24" s="394"/>
      <c r="R24" s="394"/>
      <c r="S24" s="368"/>
      <c r="T24" s="237"/>
    </row>
    <row r="25" s="237" customFormat="1" ht="24" customHeight="1" spans="1:19">
      <c r="A25" s="270"/>
      <c r="B25" s="271" t="s">
        <v>149</v>
      </c>
      <c r="C25" s="271" t="s">
        <v>106</v>
      </c>
      <c r="D25" s="364">
        <v>7515361</v>
      </c>
      <c r="E25" s="423"/>
      <c r="F25" s="423"/>
      <c r="G25" s="423"/>
      <c r="H25" s="423"/>
      <c r="I25" s="364">
        <v>7515361</v>
      </c>
      <c r="J25" s="423"/>
      <c r="K25" s="423"/>
      <c r="L25" s="423"/>
      <c r="M25" s="423"/>
      <c r="N25" s="423"/>
      <c r="O25" s="423"/>
      <c r="P25" s="362"/>
      <c r="Q25" s="362"/>
      <c r="R25" s="362"/>
      <c r="S25" s="362"/>
    </row>
    <row r="26" ht="24" customHeight="1" spans="1:20">
      <c r="A26" s="231" t="s">
        <v>150</v>
      </c>
      <c r="B26" s="274" t="s">
        <v>149</v>
      </c>
      <c r="C26" s="261" t="s">
        <v>151</v>
      </c>
      <c r="D26" s="366">
        <v>5477421</v>
      </c>
      <c r="E26" s="423"/>
      <c r="F26" s="423"/>
      <c r="G26" s="423"/>
      <c r="H26" s="423"/>
      <c r="I26" s="366">
        <v>5477421</v>
      </c>
      <c r="J26" s="423"/>
      <c r="K26" s="423"/>
      <c r="L26" s="423"/>
      <c r="M26" s="423"/>
      <c r="N26" s="423"/>
      <c r="O26" s="423"/>
      <c r="P26" s="362"/>
      <c r="Q26" s="362"/>
      <c r="R26" s="362"/>
      <c r="S26" s="362"/>
      <c r="T26" s="237"/>
    </row>
    <row r="27" ht="24" customHeight="1" spans="1:20">
      <c r="A27" s="231" t="s">
        <v>152</v>
      </c>
      <c r="B27" s="274" t="s">
        <v>149</v>
      </c>
      <c r="C27" s="261" t="s">
        <v>153</v>
      </c>
      <c r="D27" s="366">
        <v>5477421</v>
      </c>
      <c r="E27" s="423"/>
      <c r="F27" s="423"/>
      <c r="G27" s="423"/>
      <c r="H27" s="423"/>
      <c r="I27" s="366">
        <v>5477421</v>
      </c>
      <c r="J27" s="423"/>
      <c r="K27" s="423"/>
      <c r="L27" s="423"/>
      <c r="M27" s="423"/>
      <c r="N27" s="423"/>
      <c r="O27" s="423"/>
      <c r="P27" s="362"/>
      <c r="Q27" s="362"/>
      <c r="R27" s="362"/>
      <c r="S27" s="362"/>
      <c r="T27" s="237"/>
    </row>
    <row r="28" ht="24" customHeight="1" spans="1:20">
      <c r="A28" s="231" t="s">
        <v>154</v>
      </c>
      <c r="B28" s="274" t="s">
        <v>149</v>
      </c>
      <c r="C28" s="261" t="s">
        <v>155</v>
      </c>
      <c r="D28" s="366">
        <v>5477421</v>
      </c>
      <c r="E28" s="423"/>
      <c r="F28" s="423"/>
      <c r="G28" s="423"/>
      <c r="H28" s="423"/>
      <c r="I28" s="366">
        <v>5477421</v>
      </c>
      <c r="J28" s="423"/>
      <c r="K28" s="423"/>
      <c r="L28" s="423"/>
      <c r="M28" s="423"/>
      <c r="N28" s="423"/>
      <c r="O28" s="423"/>
      <c r="P28" s="362"/>
      <c r="Q28" s="362"/>
      <c r="R28" s="362"/>
      <c r="S28" s="362"/>
      <c r="T28" s="237"/>
    </row>
    <row r="29" ht="24" customHeight="1" spans="1:20">
      <c r="A29" s="231" t="s">
        <v>156</v>
      </c>
      <c r="B29" s="274" t="s">
        <v>149</v>
      </c>
      <c r="C29" s="261" t="s">
        <v>121</v>
      </c>
      <c r="D29" s="366">
        <v>1240323</v>
      </c>
      <c r="E29" s="423"/>
      <c r="F29" s="423"/>
      <c r="G29" s="423"/>
      <c r="H29" s="423"/>
      <c r="I29" s="366">
        <v>1240323</v>
      </c>
      <c r="J29" s="423"/>
      <c r="K29" s="423"/>
      <c r="L29" s="423"/>
      <c r="M29" s="423"/>
      <c r="N29" s="423"/>
      <c r="O29" s="423"/>
      <c r="P29" s="362"/>
      <c r="Q29" s="362"/>
      <c r="R29" s="362"/>
      <c r="S29" s="362"/>
      <c r="T29" s="237"/>
    </row>
    <row r="30" ht="24" customHeight="1" spans="1:20">
      <c r="A30" s="231" t="s">
        <v>122</v>
      </c>
      <c r="B30" s="274" t="s">
        <v>149</v>
      </c>
      <c r="C30" s="261" t="s">
        <v>157</v>
      </c>
      <c r="D30" s="366">
        <v>981683</v>
      </c>
      <c r="E30" s="423"/>
      <c r="F30" s="423"/>
      <c r="G30" s="423"/>
      <c r="H30" s="423"/>
      <c r="I30" s="366">
        <v>981683</v>
      </c>
      <c r="J30" s="423"/>
      <c r="K30" s="423"/>
      <c r="L30" s="423"/>
      <c r="M30" s="423"/>
      <c r="N30" s="423"/>
      <c r="O30" s="423"/>
      <c r="P30" s="362"/>
      <c r="Q30" s="362"/>
      <c r="R30" s="362"/>
      <c r="S30" s="362"/>
      <c r="T30" s="237"/>
    </row>
    <row r="31" ht="24" customHeight="1" spans="1:20">
      <c r="A31" s="231" t="s">
        <v>124</v>
      </c>
      <c r="B31" s="274" t="s">
        <v>149</v>
      </c>
      <c r="C31" s="261" t="s">
        <v>125</v>
      </c>
      <c r="D31" s="366">
        <v>654455</v>
      </c>
      <c r="E31" s="423"/>
      <c r="F31" s="423"/>
      <c r="G31" s="423"/>
      <c r="H31" s="423"/>
      <c r="I31" s="366">
        <v>654455</v>
      </c>
      <c r="J31" s="423"/>
      <c r="K31" s="423"/>
      <c r="L31" s="423"/>
      <c r="M31" s="423"/>
      <c r="N31" s="423"/>
      <c r="O31" s="423"/>
      <c r="P31" s="362"/>
      <c r="Q31" s="362"/>
      <c r="R31" s="362"/>
      <c r="S31" s="362"/>
      <c r="T31" s="237"/>
    </row>
    <row r="32" ht="24" customHeight="1" spans="1:20">
      <c r="A32" s="231" t="s">
        <v>126</v>
      </c>
      <c r="B32" s="274" t="s">
        <v>149</v>
      </c>
      <c r="C32" s="261" t="s">
        <v>127</v>
      </c>
      <c r="D32" s="366">
        <v>327228</v>
      </c>
      <c r="E32" s="423"/>
      <c r="F32" s="423"/>
      <c r="G32" s="423"/>
      <c r="H32" s="423"/>
      <c r="I32" s="366">
        <v>327228</v>
      </c>
      <c r="J32" s="423"/>
      <c r="K32" s="423"/>
      <c r="L32" s="423"/>
      <c r="M32" s="423"/>
      <c r="N32" s="423"/>
      <c r="O32" s="423"/>
      <c r="P32" s="362"/>
      <c r="Q32" s="362"/>
      <c r="R32" s="362"/>
      <c r="S32" s="362"/>
      <c r="T32" s="237"/>
    </row>
    <row r="33" ht="24" customHeight="1" spans="1:20">
      <c r="A33" s="231" t="s">
        <v>128</v>
      </c>
      <c r="B33" s="274" t="s">
        <v>149</v>
      </c>
      <c r="C33" s="261" t="s">
        <v>158</v>
      </c>
      <c r="D33" s="366">
        <v>258640</v>
      </c>
      <c r="E33" s="423"/>
      <c r="F33" s="423"/>
      <c r="G33" s="423"/>
      <c r="H33" s="423"/>
      <c r="I33" s="366">
        <v>258640</v>
      </c>
      <c r="J33" s="423"/>
      <c r="K33" s="423"/>
      <c r="L33" s="423"/>
      <c r="M33" s="423"/>
      <c r="N33" s="423"/>
      <c r="O33" s="423"/>
      <c r="P33" s="362"/>
      <c r="Q33" s="362"/>
      <c r="R33" s="362"/>
      <c r="S33" s="362"/>
      <c r="T33" s="237"/>
    </row>
    <row r="34" ht="24" customHeight="1" spans="1:20">
      <c r="A34" s="231" t="s">
        <v>130</v>
      </c>
      <c r="B34" s="274" t="s">
        <v>149</v>
      </c>
      <c r="C34" s="261" t="s">
        <v>159</v>
      </c>
      <c r="D34" s="366">
        <v>258640</v>
      </c>
      <c r="E34" s="423"/>
      <c r="F34" s="423"/>
      <c r="G34" s="423"/>
      <c r="H34" s="423"/>
      <c r="I34" s="366">
        <v>258640</v>
      </c>
      <c r="J34" s="423"/>
      <c r="K34" s="423"/>
      <c r="L34" s="423"/>
      <c r="M34" s="423"/>
      <c r="N34" s="423"/>
      <c r="O34" s="423"/>
      <c r="P34" s="362"/>
      <c r="Q34" s="362"/>
      <c r="R34" s="362"/>
      <c r="S34" s="362"/>
      <c r="T34" s="237"/>
    </row>
    <row r="35" ht="24" customHeight="1" spans="1:20">
      <c r="A35" s="231" t="s">
        <v>160</v>
      </c>
      <c r="B35" s="274" t="s">
        <v>149</v>
      </c>
      <c r="C35" s="261" t="s">
        <v>132</v>
      </c>
      <c r="D35" s="366">
        <v>306776</v>
      </c>
      <c r="E35" s="423"/>
      <c r="F35" s="423"/>
      <c r="G35" s="423"/>
      <c r="H35" s="423"/>
      <c r="I35" s="366">
        <v>306776</v>
      </c>
      <c r="J35" s="423"/>
      <c r="K35" s="423"/>
      <c r="L35" s="423"/>
      <c r="M35" s="423"/>
      <c r="N35" s="423"/>
      <c r="O35" s="423"/>
      <c r="P35" s="362"/>
      <c r="Q35" s="362"/>
      <c r="R35" s="362"/>
      <c r="S35" s="362"/>
      <c r="T35" s="237"/>
    </row>
    <row r="36" ht="24" customHeight="1" spans="1:20">
      <c r="A36" s="231" t="s">
        <v>133</v>
      </c>
      <c r="B36" s="274" t="s">
        <v>149</v>
      </c>
      <c r="C36" s="261" t="s">
        <v>161</v>
      </c>
      <c r="D36" s="366">
        <v>306776</v>
      </c>
      <c r="E36" s="423"/>
      <c r="F36" s="423"/>
      <c r="G36" s="423"/>
      <c r="H36" s="423"/>
      <c r="I36" s="366">
        <v>306776</v>
      </c>
      <c r="J36" s="423"/>
      <c r="K36" s="423"/>
      <c r="L36" s="423"/>
      <c r="M36" s="423"/>
      <c r="N36" s="423"/>
      <c r="O36" s="423"/>
      <c r="P36" s="362"/>
      <c r="Q36" s="362"/>
      <c r="R36" s="362"/>
      <c r="S36" s="362"/>
      <c r="T36" s="237"/>
    </row>
    <row r="37" ht="24" customHeight="1" spans="1:20">
      <c r="A37" s="347" t="s">
        <v>162</v>
      </c>
      <c r="B37" s="274" t="s">
        <v>149</v>
      </c>
      <c r="C37" s="348" t="s">
        <v>163</v>
      </c>
      <c r="D37" s="366">
        <v>306776</v>
      </c>
      <c r="E37" s="423"/>
      <c r="F37" s="423"/>
      <c r="G37" s="423"/>
      <c r="H37" s="423"/>
      <c r="I37" s="366">
        <v>306776</v>
      </c>
      <c r="J37" s="423"/>
      <c r="K37" s="423"/>
      <c r="L37" s="423"/>
      <c r="M37" s="423"/>
      <c r="N37" s="423"/>
      <c r="O37" s="423"/>
      <c r="P37" s="362"/>
      <c r="Q37" s="362"/>
      <c r="R37" s="362"/>
      <c r="S37" s="362"/>
      <c r="T37" s="237"/>
    </row>
    <row r="38" ht="24" customHeight="1" spans="1:20">
      <c r="A38" s="231" t="s">
        <v>164</v>
      </c>
      <c r="B38" s="274" t="s">
        <v>149</v>
      </c>
      <c r="C38" s="261" t="s">
        <v>144</v>
      </c>
      <c r="D38" s="366">
        <v>490841</v>
      </c>
      <c r="E38" s="423"/>
      <c r="F38" s="423"/>
      <c r="G38" s="423"/>
      <c r="H38" s="423"/>
      <c r="I38" s="366">
        <v>490841</v>
      </c>
      <c r="J38" s="423"/>
      <c r="K38" s="423"/>
      <c r="L38" s="423"/>
      <c r="M38" s="423"/>
      <c r="N38" s="423"/>
      <c r="O38" s="423"/>
      <c r="P38" s="362"/>
      <c r="Q38" s="362"/>
      <c r="R38" s="362"/>
      <c r="S38" s="362"/>
      <c r="T38" s="237"/>
    </row>
    <row r="39" ht="24" customHeight="1" spans="1:20">
      <c r="A39" s="231" t="s">
        <v>145</v>
      </c>
      <c r="B39" s="274" t="s">
        <v>149</v>
      </c>
      <c r="C39" s="261" t="s">
        <v>165</v>
      </c>
      <c r="D39" s="366">
        <v>490841</v>
      </c>
      <c r="E39" s="423"/>
      <c r="F39" s="423"/>
      <c r="G39" s="423"/>
      <c r="H39" s="423"/>
      <c r="I39" s="366">
        <v>490841</v>
      </c>
      <c r="J39" s="423"/>
      <c r="K39" s="423"/>
      <c r="L39" s="423"/>
      <c r="M39" s="423"/>
      <c r="N39" s="423"/>
      <c r="O39" s="423"/>
      <c r="P39" s="362"/>
      <c r="Q39" s="362"/>
      <c r="R39" s="362"/>
      <c r="S39" s="362"/>
      <c r="T39" s="237"/>
    </row>
    <row r="40" ht="24" customHeight="1" spans="1:20">
      <c r="A40" s="231" t="s">
        <v>147</v>
      </c>
      <c r="B40" s="274" t="s">
        <v>149</v>
      </c>
      <c r="C40" s="261" t="s">
        <v>148</v>
      </c>
      <c r="D40" s="366">
        <v>490841</v>
      </c>
      <c r="E40" s="423"/>
      <c r="F40" s="423"/>
      <c r="G40" s="423"/>
      <c r="H40" s="423"/>
      <c r="I40" s="366">
        <v>490841</v>
      </c>
      <c r="J40" s="423"/>
      <c r="K40" s="423"/>
      <c r="L40" s="423"/>
      <c r="M40" s="423"/>
      <c r="N40" s="423"/>
      <c r="O40" s="423"/>
      <c r="P40" s="362"/>
      <c r="Q40" s="362"/>
      <c r="R40" s="362"/>
      <c r="S40" s="362"/>
      <c r="T40" s="237"/>
    </row>
    <row r="41" s="237" customFormat="1" ht="24" customHeight="1" spans="1:19">
      <c r="A41" s="270"/>
      <c r="B41" s="226" t="s">
        <v>166</v>
      </c>
      <c r="C41" s="229" t="s">
        <v>107</v>
      </c>
      <c r="D41" s="442">
        <v>8915507</v>
      </c>
      <c r="E41" s="423"/>
      <c r="F41" s="423"/>
      <c r="G41" s="423"/>
      <c r="H41" s="423"/>
      <c r="I41" s="442">
        <v>8915507</v>
      </c>
      <c r="J41" s="423"/>
      <c r="K41" s="423"/>
      <c r="L41" s="423"/>
      <c r="M41" s="453">
        <v>8280</v>
      </c>
      <c r="N41" s="423"/>
      <c r="O41" s="423"/>
      <c r="P41" s="384"/>
      <c r="Q41" s="384"/>
      <c r="R41" s="384"/>
      <c r="S41" s="384"/>
    </row>
    <row r="42" ht="24" customHeight="1" spans="1:20">
      <c r="A42" s="231" t="s">
        <v>156</v>
      </c>
      <c r="B42" s="231" t="s">
        <v>166</v>
      </c>
      <c r="C42" s="261" t="s">
        <v>121</v>
      </c>
      <c r="D42" s="435">
        <v>499643</v>
      </c>
      <c r="E42" s="423"/>
      <c r="F42" s="423"/>
      <c r="G42" s="423"/>
      <c r="H42" s="423"/>
      <c r="I42" s="435">
        <v>499643</v>
      </c>
      <c r="J42" s="302"/>
      <c r="K42" s="302"/>
      <c r="L42" s="302"/>
      <c r="M42" s="454"/>
      <c r="N42" s="423"/>
      <c r="O42" s="423"/>
      <c r="P42" s="384"/>
      <c r="Q42" s="384"/>
      <c r="R42" s="384"/>
      <c r="S42" s="384"/>
      <c r="T42" s="237"/>
    </row>
    <row r="43" ht="24" customHeight="1" spans="1:20">
      <c r="A43" s="231" t="s">
        <v>122</v>
      </c>
      <c r="B43" s="231" t="s">
        <v>166</v>
      </c>
      <c r="C43" s="261" t="s">
        <v>157</v>
      </c>
      <c r="D43" s="435">
        <v>442368</v>
      </c>
      <c r="E43" s="423"/>
      <c r="F43" s="423"/>
      <c r="G43" s="423"/>
      <c r="H43" s="423"/>
      <c r="I43" s="435">
        <v>442368</v>
      </c>
      <c r="J43" s="302"/>
      <c r="K43" s="302"/>
      <c r="L43" s="302"/>
      <c r="M43" s="454"/>
      <c r="N43" s="423"/>
      <c r="O43" s="423"/>
      <c r="P43" s="384"/>
      <c r="Q43" s="384"/>
      <c r="R43" s="384"/>
      <c r="S43" s="384"/>
      <c r="T43" s="237"/>
    </row>
    <row r="44" ht="24" customHeight="1" spans="1:20">
      <c r="A44" s="231" t="s">
        <v>124</v>
      </c>
      <c r="B44" s="231" t="s">
        <v>166</v>
      </c>
      <c r="C44" s="261" t="s">
        <v>125</v>
      </c>
      <c r="D44" s="435">
        <v>294912</v>
      </c>
      <c r="E44" s="423"/>
      <c r="F44" s="423"/>
      <c r="G44" s="423"/>
      <c r="H44" s="423"/>
      <c r="I44" s="435">
        <v>294912</v>
      </c>
      <c r="J44" s="423"/>
      <c r="K44" s="423"/>
      <c r="L44" s="423"/>
      <c r="M44" s="423"/>
      <c r="N44" s="423"/>
      <c r="O44" s="423"/>
      <c r="P44" s="384"/>
      <c r="Q44" s="384"/>
      <c r="R44" s="384"/>
      <c r="S44" s="457">
        <v>5560000</v>
      </c>
      <c r="T44" s="237"/>
    </row>
    <row r="45" ht="24" customHeight="1" spans="1:19">
      <c r="A45" s="231" t="s">
        <v>126</v>
      </c>
      <c r="B45" s="231" t="s">
        <v>166</v>
      </c>
      <c r="C45" s="261" t="s">
        <v>127</v>
      </c>
      <c r="D45" s="435">
        <v>147456</v>
      </c>
      <c r="E45" s="302"/>
      <c r="F45" s="302"/>
      <c r="G45" s="302"/>
      <c r="H45" s="302"/>
      <c r="I45" s="435">
        <v>147456</v>
      </c>
      <c r="J45" s="302"/>
      <c r="K45" s="302"/>
      <c r="L45" s="302"/>
      <c r="M45" s="302"/>
      <c r="N45" s="302"/>
      <c r="O45" s="302"/>
      <c r="P45" s="230"/>
      <c r="Q45" s="230"/>
      <c r="R45" s="230"/>
      <c r="S45" s="230"/>
    </row>
    <row r="46" ht="24" customHeight="1" spans="1:19">
      <c r="A46" s="231" t="s">
        <v>128</v>
      </c>
      <c r="B46" s="231" t="s">
        <v>166</v>
      </c>
      <c r="C46" s="261" t="s">
        <v>158</v>
      </c>
      <c r="D46" s="435">
        <v>57275</v>
      </c>
      <c r="E46" s="302"/>
      <c r="F46" s="302"/>
      <c r="G46" s="302"/>
      <c r="H46" s="302"/>
      <c r="I46" s="435">
        <v>57275</v>
      </c>
      <c r="J46" s="302"/>
      <c r="K46" s="302"/>
      <c r="L46" s="302"/>
      <c r="M46" s="302"/>
      <c r="N46" s="302"/>
      <c r="O46" s="302"/>
      <c r="P46" s="230"/>
      <c r="Q46" s="230"/>
      <c r="R46" s="230"/>
      <c r="S46" s="230"/>
    </row>
    <row r="47" ht="24" customHeight="1" spans="1:19">
      <c r="A47" s="231" t="s">
        <v>130</v>
      </c>
      <c r="B47" s="231" t="s">
        <v>166</v>
      </c>
      <c r="C47" s="261" t="s">
        <v>159</v>
      </c>
      <c r="D47" s="435">
        <v>57275</v>
      </c>
      <c r="E47" s="302"/>
      <c r="F47" s="302"/>
      <c r="G47" s="302"/>
      <c r="H47" s="302"/>
      <c r="I47" s="435">
        <v>57275</v>
      </c>
      <c r="J47" s="302"/>
      <c r="K47" s="302"/>
      <c r="L47" s="302"/>
      <c r="M47" s="302"/>
      <c r="N47" s="302"/>
      <c r="O47" s="302"/>
      <c r="P47" s="230"/>
      <c r="Q47" s="230"/>
      <c r="R47" s="230"/>
      <c r="S47" s="230"/>
    </row>
    <row r="48" ht="24" customHeight="1" spans="1:19">
      <c r="A48" s="231" t="s">
        <v>160</v>
      </c>
      <c r="B48" s="231" t="s">
        <v>166</v>
      </c>
      <c r="C48" s="261" t="s">
        <v>132</v>
      </c>
      <c r="D48" s="435">
        <v>138240</v>
      </c>
      <c r="E48" s="302"/>
      <c r="F48" s="302"/>
      <c r="G48" s="302"/>
      <c r="H48" s="302"/>
      <c r="I48" s="435">
        <v>138240</v>
      </c>
      <c r="J48" s="302"/>
      <c r="K48" s="302"/>
      <c r="L48" s="302"/>
      <c r="M48" s="302"/>
      <c r="N48" s="302"/>
      <c r="O48" s="302"/>
      <c r="P48" s="230"/>
      <c r="Q48" s="230"/>
      <c r="R48" s="230"/>
      <c r="S48" s="230"/>
    </row>
    <row r="49" ht="24" customHeight="1" spans="1:19">
      <c r="A49" s="231" t="s">
        <v>133</v>
      </c>
      <c r="B49" s="231" t="s">
        <v>166</v>
      </c>
      <c r="C49" s="261" t="s">
        <v>161</v>
      </c>
      <c r="D49" s="435">
        <v>138240</v>
      </c>
      <c r="E49" s="302"/>
      <c r="F49" s="302"/>
      <c r="G49" s="302"/>
      <c r="H49" s="302"/>
      <c r="I49" s="435">
        <v>138240</v>
      </c>
      <c r="J49" s="302"/>
      <c r="K49" s="302"/>
      <c r="L49" s="302"/>
      <c r="M49" s="302"/>
      <c r="N49" s="302"/>
      <c r="O49" s="302"/>
      <c r="P49" s="230"/>
      <c r="Q49" s="230"/>
      <c r="R49" s="230"/>
      <c r="S49" s="230"/>
    </row>
    <row r="50" ht="24" customHeight="1" spans="1:19">
      <c r="A50" s="347" t="s">
        <v>162</v>
      </c>
      <c r="B50" s="231" t="s">
        <v>166</v>
      </c>
      <c r="C50" s="348" t="s">
        <v>163</v>
      </c>
      <c r="D50" s="435">
        <v>138240</v>
      </c>
      <c r="E50" s="302"/>
      <c r="F50" s="302"/>
      <c r="G50" s="302"/>
      <c r="H50" s="302"/>
      <c r="I50" s="435">
        <v>138240</v>
      </c>
      <c r="J50" s="302"/>
      <c r="K50" s="302"/>
      <c r="L50" s="302"/>
      <c r="M50" s="455"/>
      <c r="N50" s="302"/>
      <c r="O50" s="302"/>
      <c r="P50" s="230"/>
      <c r="Q50" s="230"/>
      <c r="R50" s="230"/>
      <c r="S50" s="230"/>
    </row>
    <row r="51" ht="24" customHeight="1" spans="1:19">
      <c r="A51" s="231" t="s">
        <v>168</v>
      </c>
      <c r="B51" s="231" t="s">
        <v>166</v>
      </c>
      <c r="C51" s="261" t="s">
        <v>169</v>
      </c>
      <c r="D51" s="448">
        <v>8056439</v>
      </c>
      <c r="E51" s="302"/>
      <c r="F51" s="302"/>
      <c r="G51" s="302"/>
      <c r="H51" s="302"/>
      <c r="I51" s="448">
        <v>8048159</v>
      </c>
      <c r="J51" s="302"/>
      <c r="K51" s="302"/>
      <c r="L51" s="302"/>
      <c r="M51" s="454">
        <v>8280</v>
      </c>
      <c r="N51" s="302"/>
      <c r="O51" s="302"/>
      <c r="P51" s="230"/>
      <c r="Q51" s="230"/>
      <c r="R51" s="230"/>
      <c r="S51" s="230"/>
    </row>
    <row r="52" ht="24" customHeight="1" spans="1:19">
      <c r="A52" s="231" t="s">
        <v>170</v>
      </c>
      <c r="B52" s="231" t="s">
        <v>166</v>
      </c>
      <c r="C52" s="261" t="s">
        <v>171</v>
      </c>
      <c r="D52" s="448">
        <v>8056439</v>
      </c>
      <c r="E52" s="302"/>
      <c r="F52" s="302"/>
      <c r="G52" s="302"/>
      <c r="H52" s="302"/>
      <c r="I52" s="448">
        <v>8048159</v>
      </c>
      <c r="J52" s="302"/>
      <c r="K52" s="302"/>
      <c r="L52" s="302"/>
      <c r="M52" s="454">
        <v>8280</v>
      </c>
      <c r="N52" s="302"/>
      <c r="O52" s="302"/>
      <c r="P52" s="230"/>
      <c r="Q52" s="230"/>
      <c r="R52" s="230"/>
      <c r="S52" s="230"/>
    </row>
    <row r="53" ht="24" customHeight="1" spans="1:19">
      <c r="A53" s="231" t="s">
        <v>172</v>
      </c>
      <c r="B53" s="231" t="s">
        <v>166</v>
      </c>
      <c r="C53" s="261" t="s">
        <v>155</v>
      </c>
      <c r="D53" s="435">
        <v>2002960</v>
      </c>
      <c r="E53" s="302"/>
      <c r="F53" s="302"/>
      <c r="G53" s="302"/>
      <c r="H53" s="302"/>
      <c r="I53" s="435">
        <v>1994680</v>
      </c>
      <c r="J53" s="302"/>
      <c r="K53" s="302"/>
      <c r="L53" s="302"/>
      <c r="M53" s="454">
        <v>8280</v>
      </c>
      <c r="N53" s="302"/>
      <c r="O53" s="302"/>
      <c r="P53" s="230"/>
      <c r="Q53" s="230"/>
      <c r="R53" s="230"/>
      <c r="S53" s="230"/>
    </row>
    <row r="54" ht="24" customHeight="1" spans="1:19">
      <c r="A54" s="231" t="s">
        <v>173</v>
      </c>
      <c r="B54" s="231" t="s">
        <v>166</v>
      </c>
      <c r="C54" s="282" t="s">
        <v>174</v>
      </c>
      <c r="D54" s="435">
        <v>6053479</v>
      </c>
      <c r="E54" s="302"/>
      <c r="F54" s="302"/>
      <c r="G54" s="302"/>
      <c r="H54" s="302"/>
      <c r="I54" s="435">
        <v>6053479</v>
      </c>
      <c r="J54" s="302"/>
      <c r="K54" s="302"/>
      <c r="L54" s="302"/>
      <c r="M54" s="302"/>
      <c r="N54" s="302"/>
      <c r="O54" s="302"/>
      <c r="P54" s="230"/>
      <c r="Q54" s="230"/>
      <c r="R54" s="230"/>
      <c r="S54" s="230"/>
    </row>
    <row r="55" ht="24" customHeight="1" spans="1:19">
      <c r="A55" s="231" t="s">
        <v>164</v>
      </c>
      <c r="B55" s="231" t="s">
        <v>166</v>
      </c>
      <c r="C55" s="261" t="s">
        <v>144</v>
      </c>
      <c r="D55" s="435">
        <v>221184</v>
      </c>
      <c r="E55" s="302"/>
      <c r="F55" s="302"/>
      <c r="G55" s="302"/>
      <c r="H55" s="302"/>
      <c r="I55" s="435">
        <v>221184</v>
      </c>
      <c r="J55" s="302"/>
      <c r="K55" s="302"/>
      <c r="L55" s="302"/>
      <c r="M55" s="302"/>
      <c r="N55" s="302"/>
      <c r="O55" s="302"/>
      <c r="P55" s="230"/>
      <c r="Q55" s="230"/>
      <c r="R55" s="230"/>
      <c r="S55" s="230"/>
    </row>
    <row r="56" ht="24" customHeight="1" spans="1:19">
      <c r="A56" s="231" t="s">
        <v>145</v>
      </c>
      <c r="B56" s="231" t="s">
        <v>166</v>
      </c>
      <c r="C56" s="261" t="s">
        <v>165</v>
      </c>
      <c r="D56" s="435">
        <v>221184</v>
      </c>
      <c r="E56" s="302"/>
      <c r="F56" s="302"/>
      <c r="G56" s="302"/>
      <c r="H56" s="302"/>
      <c r="I56" s="435">
        <v>221184</v>
      </c>
      <c r="J56" s="302"/>
      <c r="K56" s="302"/>
      <c r="L56" s="302"/>
      <c r="M56" s="302"/>
      <c r="N56" s="302"/>
      <c r="O56" s="302"/>
      <c r="P56" s="230"/>
      <c r="Q56" s="230"/>
      <c r="R56" s="230"/>
      <c r="S56" s="230"/>
    </row>
    <row r="57" ht="24" customHeight="1" spans="1:19">
      <c r="A57" s="231" t="s">
        <v>147</v>
      </c>
      <c r="B57" s="231" t="s">
        <v>166</v>
      </c>
      <c r="C57" s="261" t="s">
        <v>148</v>
      </c>
      <c r="D57" s="435">
        <v>221184</v>
      </c>
      <c r="E57" s="302"/>
      <c r="F57" s="302"/>
      <c r="G57" s="302"/>
      <c r="H57" s="302"/>
      <c r="I57" s="435">
        <v>221184</v>
      </c>
      <c r="J57" s="302"/>
      <c r="K57" s="302"/>
      <c r="L57" s="302"/>
      <c r="M57" s="302"/>
      <c r="N57" s="302"/>
      <c r="O57" s="302"/>
      <c r="P57" s="230"/>
      <c r="Q57" s="230"/>
      <c r="R57" s="230"/>
      <c r="S57" s="230"/>
    </row>
    <row r="58" s="237" customFormat="1" ht="25.5" customHeight="1" spans="1:19">
      <c r="A58" s="257"/>
      <c r="B58" s="354" t="s">
        <v>175</v>
      </c>
      <c r="C58" s="355" t="s">
        <v>108</v>
      </c>
      <c r="D58" s="413">
        <f>D59+D62+D68+D71</f>
        <v>11825212.66</v>
      </c>
      <c r="E58" s="413">
        <f>E59+E62+E68+E71</f>
        <v>8262260.66</v>
      </c>
      <c r="F58" s="424">
        <v>3412952</v>
      </c>
      <c r="G58" s="413"/>
      <c r="H58" s="413"/>
      <c r="I58" s="424">
        <v>50000</v>
      </c>
      <c r="J58" s="449"/>
      <c r="K58" s="449"/>
      <c r="L58" s="449"/>
      <c r="M58" s="413">
        <v>100000</v>
      </c>
      <c r="N58" s="449"/>
      <c r="O58" s="423"/>
      <c r="P58" s="384"/>
      <c r="Q58" s="384"/>
      <c r="R58" s="384"/>
      <c r="S58" s="458"/>
    </row>
    <row r="59" ht="25.5" customHeight="1" spans="1:20">
      <c r="A59" s="289">
        <v>214</v>
      </c>
      <c r="B59" s="290">
        <v>405007</v>
      </c>
      <c r="C59" s="291" t="s">
        <v>176</v>
      </c>
      <c r="D59" s="416">
        <f t="shared" ref="D59:D73" si="4">E59+F59+I59+M59</f>
        <v>9433165</v>
      </c>
      <c r="E59" s="416">
        <v>5870213</v>
      </c>
      <c r="F59" s="425">
        <v>3412952</v>
      </c>
      <c r="G59" s="449"/>
      <c r="H59" s="449"/>
      <c r="I59" s="425">
        <v>50000</v>
      </c>
      <c r="J59" s="449"/>
      <c r="K59" s="449"/>
      <c r="L59" s="449"/>
      <c r="M59" s="416">
        <v>100000</v>
      </c>
      <c r="N59" s="449"/>
      <c r="O59" s="423"/>
      <c r="P59" s="384"/>
      <c r="Q59" s="384"/>
      <c r="R59" s="384"/>
      <c r="S59" s="384"/>
      <c r="T59" s="237"/>
    </row>
    <row r="60" ht="25.5" customHeight="1" spans="1:20">
      <c r="A60" s="289" t="s">
        <v>138</v>
      </c>
      <c r="B60" s="290">
        <v>405007</v>
      </c>
      <c r="C60" s="295" t="s">
        <v>139</v>
      </c>
      <c r="D60" s="416">
        <f t="shared" si="4"/>
        <v>9433165</v>
      </c>
      <c r="E60" s="416">
        <v>5870213</v>
      </c>
      <c r="F60" s="425">
        <v>3412952</v>
      </c>
      <c r="G60" s="449"/>
      <c r="H60" s="449"/>
      <c r="I60" s="425">
        <v>50000</v>
      </c>
      <c r="J60" s="449"/>
      <c r="K60" s="449"/>
      <c r="L60" s="449"/>
      <c r="M60" s="416">
        <v>100000</v>
      </c>
      <c r="N60" s="449"/>
      <c r="O60" s="423"/>
      <c r="P60" s="384"/>
      <c r="Q60" s="384"/>
      <c r="R60" s="384"/>
      <c r="S60" s="384"/>
      <c r="T60" s="237"/>
    </row>
    <row r="61" ht="25.5" customHeight="1" spans="1:20">
      <c r="A61" s="296" t="s">
        <v>140</v>
      </c>
      <c r="B61" s="290">
        <v>405007</v>
      </c>
      <c r="C61" s="295" t="s">
        <v>155</v>
      </c>
      <c r="D61" s="416">
        <f t="shared" si="4"/>
        <v>9433165</v>
      </c>
      <c r="E61" s="416">
        <v>5870213</v>
      </c>
      <c r="F61" s="425">
        <v>3412952</v>
      </c>
      <c r="G61" s="449"/>
      <c r="H61" s="449"/>
      <c r="I61" s="425">
        <v>50000</v>
      </c>
      <c r="J61" s="449"/>
      <c r="K61" s="449"/>
      <c r="L61" s="449"/>
      <c r="M61" s="416">
        <v>100000</v>
      </c>
      <c r="N61" s="449"/>
      <c r="O61" s="423"/>
      <c r="P61" s="384"/>
      <c r="Q61" s="384"/>
      <c r="R61" s="384"/>
      <c r="S61" s="384"/>
      <c r="T61" s="237"/>
    </row>
    <row r="62" ht="25.5" customHeight="1" spans="1:20">
      <c r="A62" s="289">
        <v>208</v>
      </c>
      <c r="B62" s="290">
        <v>405007</v>
      </c>
      <c r="C62" s="295" t="s">
        <v>121</v>
      </c>
      <c r="D62" s="416">
        <f t="shared" si="4"/>
        <v>1343847</v>
      </c>
      <c r="E62" s="425">
        <v>1343847</v>
      </c>
      <c r="F62" s="449"/>
      <c r="G62" s="449"/>
      <c r="H62" s="449"/>
      <c r="I62" s="425"/>
      <c r="J62" s="449"/>
      <c r="K62" s="449"/>
      <c r="L62" s="449"/>
      <c r="M62" s="449"/>
      <c r="N62" s="449"/>
      <c r="O62" s="423"/>
      <c r="P62" s="384"/>
      <c r="Q62" s="384"/>
      <c r="R62" s="384"/>
      <c r="S62" s="384"/>
      <c r="T62" s="237"/>
    </row>
    <row r="63" ht="25.5" customHeight="1" spans="1:20">
      <c r="A63" s="289" t="s">
        <v>122</v>
      </c>
      <c r="B63" s="290">
        <v>405007</v>
      </c>
      <c r="C63" s="295" t="s">
        <v>157</v>
      </c>
      <c r="D63" s="416">
        <f t="shared" si="4"/>
        <v>1290093.12</v>
      </c>
      <c r="E63" s="425">
        <v>1290093.12</v>
      </c>
      <c r="F63" s="449"/>
      <c r="G63" s="449"/>
      <c r="H63" s="449"/>
      <c r="I63" s="425"/>
      <c r="J63" s="449"/>
      <c r="K63" s="449"/>
      <c r="L63" s="449"/>
      <c r="M63" s="449"/>
      <c r="N63" s="449"/>
      <c r="O63" s="423"/>
      <c r="P63" s="384"/>
      <c r="Q63" s="384"/>
      <c r="R63" s="384"/>
      <c r="S63" s="384"/>
      <c r="T63" s="237"/>
    </row>
    <row r="64" ht="25.5" customHeight="1" spans="1:20">
      <c r="A64" s="296" t="s">
        <v>124</v>
      </c>
      <c r="B64" s="290">
        <v>405007</v>
      </c>
      <c r="C64" s="295" t="s">
        <v>125</v>
      </c>
      <c r="D64" s="416">
        <f t="shared" si="4"/>
        <v>860062.08</v>
      </c>
      <c r="E64" s="425">
        <v>860062.08</v>
      </c>
      <c r="F64" s="449"/>
      <c r="G64" s="449"/>
      <c r="H64" s="449"/>
      <c r="I64" s="425"/>
      <c r="J64" s="449"/>
      <c r="K64" s="449"/>
      <c r="L64" s="449"/>
      <c r="M64" s="449"/>
      <c r="N64" s="449"/>
      <c r="O64" s="423"/>
      <c r="P64" s="384"/>
      <c r="Q64" s="384"/>
      <c r="R64" s="384"/>
      <c r="S64" s="384"/>
      <c r="T64" s="237"/>
    </row>
    <row r="65" ht="25.5" customHeight="1" spans="1:20">
      <c r="A65" s="296" t="s">
        <v>126</v>
      </c>
      <c r="B65" s="290">
        <v>405007</v>
      </c>
      <c r="C65" s="295" t="s">
        <v>127</v>
      </c>
      <c r="D65" s="416">
        <f t="shared" si="4"/>
        <v>430031.04</v>
      </c>
      <c r="E65" s="425">
        <v>430031.04</v>
      </c>
      <c r="F65" s="449"/>
      <c r="G65" s="449"/>
      <c r="H65" s="449"/>
      <c r="I65" s="425"/>
      <c r="J65" s="449"/>
      <c r="K65" s="449"/>
      <c r="L65" s="449"/>
      <c r="M65" s="449"/>
      <c r="N65" s="449"/>
      <c r="O65" s="423"/>
      <c r="P65" s="384"/>
      <c r="Q65" s="384"/>
      <c r="R65" s="384"/>
      <c r="S65" s="384"/>
      <c r="T65" s="237"/>
    </row>
    <row r="66" ht="25.5" customHeight="1" spans="1:20">
      <c r="A66" s="289" t="s">
        <v>128</v>
      </c>
      <c r="B66" s="290">
        <v>405007</v>
      </c>
      <c r="C66" s="295" t="s">
        <v>158</v>
      </c>
      <c r="D66" s="416">
        <f t="shared" si="4"/>
        <v>53753.88</v>
      </c>
      <c r="E66" s="425">
        <v>53753.88</v>
      </c>
      <c r="F66" s="449"/>
      <c r="G66" s="449"/>
      <c r="H66" s="449"/>
      <c r="I66" s="425"/>
      <c r="J66" s="449"/>
      <c r="K66" s="449"/>
      <c r="L66" s="449"/>
      <c r="M66" s="449"/>
      <c r="N66" s="449"/>
      <c r="O66" s="423"/>
      <c r="P66" s="384"/>
      <c r="Q66" s="384"/>
      <c r="R66" s="384"/>
      <c r="S66" s="384"/>
      <c r="T66" s="237"/>
    </row>
    <row r="67" ht="25.5" customHeight="1" spans="1:20">
      <c r="A67" s="296" t="s">
        <v>130</v>
      </c>
      <c r="B67" s="290">
        <v>405007</v>
      </c>
      <c r="C67" s="295" t="s">
        <v>159</v>
      </c>
      <c r="D67" s="416">
        <f t="shared" si="4"/>
        <v>53753.88</v>
      </c>
      <c r="E67" s="425">
        <v>53753.88</v>
      </c>
      <c r="F67" s="449"/>
      <c r="G67" s="449"/>
      <c r="H67" s="449"/>
      <c r="I67" s="425"/>
      <c r="J67" s="449"/>
      <c r="K67" s="449"/>
      <c r="L67" s="449"/>
      <c r="M67" s="449"/>
      <c r="N67" s="449"/>
      <c r="O67" s="423"/>
      <c r="P67" s="384"/>
      <c r="Q67" s="384"/>
      <c r="R67" s="384"/>
      <c r="S67" s="384"/>
      <c r="T67" s="237"/>
    </row>
    <row r="68" ht="25.5" customHeight="1" spans="1:20">
      <c r="A68" s="289">
        <v>210</v>
      </c>
      <c r="B68" s="290">
        <v>405007</v>
      </c>
      <c r="C68" s="295" t="s">
        <v>132</v>
      </c>
      <c r="D68" s="416">
        <f t="shared" si="4"/>
        <v>403154.1</v>
      </c>
      <c r="E68" s="425">
        <v>403154.1</v>
      </c>
      <c r="F68" s="449"/>
      <c r="G68" s="449"/>
      <c r="H68" s="449"/>
      <c r="I68" s="425"/>
      <c r="J68" s="449"/>
      <c r="K68" s="449"/>
      <c r="L68" s="449"/>
      <c r="M68" s="449"/>
      <c r="N68" s="449"/>
      <c r="O68" s="423"/>
      <c r="P68" s="384"/>
      <c r="Q68" s="384"/>
      <c r="R68" s="384"/>
      <c r="S68" s="384"/>
      <c r="T68" s="237"/>
    </row>
    <row r="69" ht="25.5" customHeight="1" spans="1:20">
      <c r="A69" s="289" t="s">
        <v>133</v>
      </c>
      <c r="B69" s="290">
        <v>405007</v>
      </c>
      <c r="C69" s="295" t="s">
        <v>161</v>
      </c>
      <c r="D69" s="416">
        <f t="shared" si="4"/>
        <v>403154.1</v>
      </c>
      <c r="E69" s="425">
        <v>403154.1</v>
      </c>
      <c r="F69" s="449"/>
      <c r="G69" s="449"/>
      <c r="H69" s="449"/>
      <c r="I69" s="425"/>
      <c r="J69" s="449"/>
      <c r="K69" s="449"/>
      <c r="L69" s="449"/>
      <c r="M69" s="449"/>
      <c r="N69" s="449"/>
      <c r="O69" s="423"/>
      <c r="P69" s="384"/>
      <c r="Q69" s="384"/>
      <c r="R69" s="384"/>
      <c r="S69" s="384"/>
      <c r="T69" s="237"/>
    </row>
    <row r="70" ht="25.5" customHeight="1" spans="1:20">
      <c r="A70" s="296" t="s">
        <v>167</v>
      </c>
      <c r="B70" s="290">
        <v>405007</v>
      </c>
      <c r="C70" s="348" t="s">
        <v>163</v>
      </c>
      <c r="D70" s="416">
        <f t="shared" si="4"/>
        <v>403154.1</v>
      </c>
      <c r="E70" s="425">
        <v>403154.1</v>
      </c>
      <c r="F70" s="449"/>
      <c r="G70" s="449"/>
      <c r="H70" s="449"/>
      <c r="I70" s="425"/>
      <c r="J70" s="449"/>
      <c r="K70" s="449"/>
      <c r="L70" s="449"/>
      <c r="M70" s="449"/>
      <c r="N70" s="449"/>
      <c r="O70" s="423"/>
      <c r="P70" s="384"/>
      <c r="Q70" s="384"/>
      <c r="R70" s="384"/>
      <c r="S70" s="384"/>
      <c r="T70" s="237"/>
    </row>
    <row r="71" ht="25.5" customHeight="1" spans="1:20">
      <c r="A71" s="289">
        <v>221</v>
      </c>
      <c r="B71" s="290">
        <v>405007</v>
      </c>
      <c r="C71" s="295" t="s">
        <v>144</v>
      </c>
      <c r="D71" s="416">
        <f t="shared" si="4"/>
        <v>645046.56</v>
      </c>
      <c r="E71" s="425">
        <v>645046.56</v>
      </c>
      <c r="F71" s="449"/>
      <c r="G71" s="449"/>
      <c r="H71" s="449"/>
      <c r="I71" s="425"/>
      <c r="J71" s="449"/>
      <c r="K71" s="449"/>
      <c r="L71" s="449"/>
      <c r="M71" s="449"/>
      <c r="N71" s="449"/>
      <c r="O71" s="423"/>
      <c r="P71" s="384"/>
      <c r="Q71" s="384"/>
      <c r="R71" s="384"/>
      <c r="S71" s="384"/>
      <c r="T71" s="237"/>
    </row>
    <row r="72" ht="25.5" customHeight="1" spans="1:20">
      <c r="A72" s="289" t="s">
        <v>145</v>
      </c>
      <c r="B72" s="290">
        <v>405007</v>
      </c>
      <c r="C72" s="295" t="s">
        <v>165</v>
      </c>
      <c r="D72" s="416">
        <f t="shared" si="4"/>
        <v>645046.56</v>
      </c>
      <c r="E72" s="425">
        <v>645046.56</v>
      </c>
      <c r="F72" s="449"/>
      <c r="G72" s="449"/>
      <c r="H72" s="449"/>
      <c r="I72" s="425"/>
      <c r="J72" s="449"/>
      <c r="K72" s="449"/>
      <c r="L72" s="449"/>
      <c r="M72" s="449"/>
      <c r="N72" s="449"/>
      <c r="O72" s="423"/>
      <c r="P72" s="384"/>
      <c r="Q72" s="384"/>
      <c r="R72" s="384"/>
      <c r="S72" s="384"/>
      <c r="T72" s="237"/>
    </row>
    <row r="73" ht="25.5" customHeight="1" spans="1:20">
      <c r="A73" s="296" t="s">
        <v>147</v>
      </c>
      <c r="B73" s="290">
        <v>405007</v>
      </c>
      <c r="C73" s="295" t="s">
        <v>148</v>
      </c>
      <c r="D73" s="416">
        <f t="shared" si="4"/>
        <v>645046.56</v>
      </c>
      <c r="E73" s="425">
        <v>645046.56</v>
      </c>
      <c r="F73" s="449"/>
      <c r="G73" s="449"/>
      <c r="H73" s="449"/>
      <c r="I73" s="425"/>
      <c r="J73" s="449"/>
      <c r="K73" s="449"/>
      <c r="L73" s="449"/>
      <c r="M73" s="449"/>
      <c r="N73" s="449"/>
      <c r="O73" s="423"/>
      <c r="P73" s="384"/>
      <c r="Q73" s="384"/>
      <c r="R73" s="384"/>
      <c r="S73" s="384"/>
      <c r="T73" s="237"/>
    </row>
    <row r="74" ht="25.5" customHeight="1" spans="1:20">
      <c r="A74" s="308"/>
      <c r="B74" s="309" t="s">
        <v>177</v>
      </c>
      <c r="C74" s="309" t="s">
        <v>109</v>
      </c>
      <c r="D74" s="407">
        <f t="shared" ref="D74:D93" si="5">F74+I74</f>
        <v>1896679</v>
      </c>
      <c r="E74" s="453">
        <v>0</v>
      </c>
      <c r="F74" s="453">
        <f>F75+F78+F84+F87+F91</f>
        <v>27200</v>
      </c>
      <c r="G74" s="453">
        <v>0</v>
      </c>
      <c r="H74" s="453">
        <v>0</v>
      </c>
      <c r="I74" s="453">
        <f>I75+I78+I84+I87+I91</f>
        <v>1869479</v>
      </c>
      <c r="J74" s="453">
        <v>0</v>
      </c>
      <c r="K74" s="453">
        <v>0</v>
      </c>
      <c r="L74" s="453">
        <v>0</v>
      </c>
      <c r="M74" s="453">
        <v>0</v>
      </c>
      <c r="N74" s="453">
        <v>0</v>
      </c>
      <c r="O74" s="453">
        <v>0</v>
      </c>
      <c r="P74" s="453">
        <v>0</v>
      </c>
      <c r="Q74" s="453">
        <v>0</v>
      </c>
      <c r="R74" s="453">
        <v>0</v>
      </c>
      <c r="S74" s="453">
        <v>0</v>
      </c>
      <c r="T74" s="237"/>
    </row>
    <row r="75" ht="25.5" customHeight="1" spans="1:20">
      <c r="A75" s="274">
        <v>201</v>
      </c>
      <c r="B75" s="312" t="s">
        <v>177</v>
      </c>
      <c r="C75" s="312" t="s">
        <v>151</v>
      </c>
      <c r="D75" s="408">
        <f t="shared" si="5"/>
        <v>17000</v>
      </c>
      <c r="E75" s="453"/>
      <c r="F75" s="454"/>
      <c r="G75" s="453"/>
      <c r="H75" s="453"/>
      <c r="I75" s="460">
        <v>17000</v>
      </c>
      <c r="J75" s="453"/>
      <c r="K75" s="453"/>
      <c r="L75" s="453"/>
      <c r="M75" s="453"/>
      <c r="N75" s="453"/>
      <c r="O75" s="453"/>
      <c r="P75" s="453"/>
      <c r="Q75" s="453"/>
      <c r="R75" s="453"/>
      <c r="S75" s="453"/>
      <c r="T75" s="237"/>
    </row>
    <row r="76" ht="25.5" customHeight="1" spans="1:20">
      <c r="A76" s="274" t="s">
        <v>152</v>
      </c>
      <c r="B76" s="312" t="s">
        <v>177</v>
      </c>
      <c r="C76" s="312" t="s">
        <v>178</v>
      </c>
      <c r="D76" s="408">
        <f t="shared" si="5"/>
        <v>17000</v>
      </c>
      <c r="E76" s="453"/>
      <c r="F76" s="454"/>
      <c r="G76" s="453"/>
      <c r="H76" s="453"/>
      <c r="I76" s="460">
        <v>17000</v>
      </c>
      <c r="J76" s="453"/>
      <c r="K76" s="453"/>
      <c r="L76" s="453"/>
      <c r="M76" s="453"/>
      <c r="N76" s="453"/>
      <c r="O76" s="453"/>
      <c r="P76" s="453"/>
      <c r="Q76" s="453"/>
      <c r="R76" s="453"/>
      <c r="S76" s="453"/>
      <c r="T76" s="237"/>
    </row>
    <row r="77" ht="25.5" customHeight="1" spans="1:20">
      <c r="A77" s="274" t="s">
        <v>154</v>
      </c>
      <c r="B77" s="312" t="s">
        <v>177</v>
      </c>
      <c r="C77" s="313" t="s">
        <v>179</v>
      </c>
      <c r="D77" s="408">
        <f t="shared" si="5"/>
        <v>17000</v>
      </c>
      <c r="E77" s="453"/>
      <c r="F77" s="454"/>
      <c r="G77" s="453"/>
      <c r="H77" s="453"/>
      <c r="I77" s="460">
        <v>17000</v>
      </c>
      <c r="J77" s="453"/>
      <c r="K77" s="453"/>
      <c r="L77" s="453"/>
      <c r="M77" s="453"/>
      <c r="N77" s="453"/>
      <c r="O77" s="453"/>
      <c r="P77" s="453"/>
      <c r="Q77" s="453"/>
      <c r="R77" s="453"/>
      <c r="S77" s="453"/>
      <c r="T77" s="237"/>
    </row>
    <row r="78" ht="25.5" customHeight="1" spans="1:20">
      <c r="A78" s="274">
        <v>208</v>
      </c>
      <c r="B78" s="312" t="s">
        <v>177</v>
      </c>
      <c r="C78" s="313" t="s">
        <v>121</v>
      </c>
      <c r="D78" s="408">
        <f t="shared" si="5"/>
        <v>255479</v>
      </c>
      <c r="E78" s="453"/>
      <c r="F78" s="454"/>
      <c r="G78" s="453"/>
      <c r="H78" s="453"/>
      <c r="I78" s="460">
        <v>255479</v>
      </c>
      <c r="J78" s="453"/>
      <c r="K78" s="453"/>
      <c r="L78" s="453"/>
      <c r="M78" s="453"/>
      <c r="N78" s="453"/>
      <c r="O78" s="453"/>
      <c r="P78" s="453"/>
      <c r="Q78" s="453"/>
      <c r="R78" s="453"/>
      <c r="S78" s="453"/>
      <c r="T78" s="237"/>
    </row>
    <row r="79" ht="25.5" customHeight="1" spans="1:20">
      <c r="A79" s="274" t="s">
        <v>122</v>
      </c>
      <c r="B79" s="312" t="s">
        <v>177</v>
      </c>
      <c r="C79" s="313" t="s">
        <v>123</v>
      </c>
      <c r="D79" s="408">
        <f t="shared" si="5"/>
        <v>238579</v>
      </c>
      <c r="E79" s="453"/>
      <c r="F79" s="454"/>
      <c r="G79" s="453"/>
      <c r="H79" s="453"/>
      <c r="I79" s="460">
        <v>238579</v>
      </c>
      <c r="J79" s="453"/>
      <c r="K79" s="453"/>
      <c r="L79" s="453"/>
      <c r="M79" s="453"/>
      <c r="N79" s="453"/>
      <c r="O79" s="453"/>
      <c r="P79" s="453"/>
      <c r="Q79" s="453"/>
      <c r="R79" s="453"/>
      <c r="S79" s="453"/>
      <c r="T79" s="237"/>
    </row>
    <row r="80" ht="25.5" customHeight="1" spans="1:20">
      <c r="A80" s="274" t="s">
        <v>124</v>
      </c>
      <c r="B80" s="312" t="s">
        <v>177</v>
      </c>
      <c r="C80" s="313" t="s">
        <v>180</v>
      </c>
      <c r="D80" s="408">
        <f t="shared" si="5"/>
        <v>159053</v>
      </c>
      <c r="E80" s="453"/>
      <c r="F80" s="454"/>
      <c r="G80" s="453"/>
      <c r="H80" s="453"/>
      <c r="I80" s="460">
        <v>159053</v>
      </c>
      <c r="J80" s="453"/>
      <c r="K80" s="453"/>
      <c r="L80" s="453"/>
      <c r="M80" s="453"/>
      <c r="N80" s="453"/>
      <c r="O80" s="453"/>
      <c r="P80" s="453"/>
      <c r="Q80" s="453"/>
      <c r="R80" s="453"/>
      <c r="S80" s="453"/>
      <c r="T80" s="237"/>
    </row>
    <row r="81" ht="25.5" customHeight="1" spans="1:20">
      <c r="A81" s="274" t="s">
        <v>126</v>
      </c>
      <c r="B81" s="312" t="s">
        <v>177</v>
      </c>
      <c r="C81" s="313" t="s">
        <v>181</v>
      </c>
      <c r="D81" s="408">
        <f t="shared" si="5"/>
        <v>79526</v>
      </c>
      <c r="E81" s="453"/>
      <c r="F81" s="454"/>
      <c r="G81" s="453"/>
      <c r="H81" s="453"/>
      <c r="I81" s="460">
        <v>79526</v>
      </c>
      <c r="J81" s="453"/>
      <c r="K81" s="453"/>
      <c r="L81" s="453"/>
      <c r="M81" s="453"/>
      <c r="N81" s="453"/>
      <c r="O81" s="453"/>
      <c r="P81" s="453"/>
      <c r="Q81" s="453"/>
      <c r="R81" s="453"/>
      <c r="S81" s="453"/>
      <c r="T81" s="237"/>
    </row>
    <row r="82" ht="25.5" customHeight="1" spans="1:20">
      <c r="A82" s="274" t="s">
        <v>128</v>
      </c>
      <c r="B82" s="312" t="s">
        <v>177</v>
      </c>
      <c r="C82" s="313" t="s">
        <v>129</v>
      </c>
      <c r="D82" s="408">
        <f t="shared" si="5"/>
        <v>16900</v>
      </c>
      <c r="E82" s="453"/>
      <c r="F82" s="454"/>
      <c r="G82" s="453"/>
      <c r="H82" s="453"/>
      <c r="I82" s="460">
        <v>16900</v>
      </c>
      <c r="J82" s="453"/>
      <c r="K82" s="453"/>
      <c r="L82" s="453"/>
      <c r="M82" s="453"/>
      <c r="N82" s="453"/>
      <c r="O82" s="453"/>
      <c r="P82" s="453"/>
      <c r="Q82" s="453"/>
      <c r="R82" s="453"/>
      <c r="S82" s="453"/>
      <c r="T82" s="237"/>
    </row>
    <row r="83" ht="25.5" customHeight="1" spans="1:20">
      <c r="A83" s="274" t="s">
        <v>130</v>
      </c>
      <c r="B83" s="312" t="s">
        <v>177</v>
      </c>
      <c r="C83" s="313" t="s">
        <v>182</v>
      </c>
      <c r="D83" s="408">
        <f t="shared" si="5"/>
        <v>16900</v>
      </c>
      <c r="E83" s="453"/>
      <c r="F83" s="454"/>
      <c r="G83" s="453"/>
      <c r="H83" s="453"/>
      <c r="I83" s="460">
        <v>16900</v>
      </c>
      <c r="J83" s="453"/>
      <c r="K83" s="453"/>
      <c r="L83" s="453"/>
      <c r="M83" s="453"/>
      <c r="N83" s="453"/>
      <c r="O83" s="453"/>
      <c r="P83" s="453"/>
      <c r="Q83" s="453"/>
      <c r="R83" s="453"/>
      <c r="S83" s="453"/>
      <c r="T83" s="237"/>
    </row>
    <row r="84" ht="25.5" customHeight="1" spans="1:20">
      <c r="A84" s="274">
        <v>210</v>
      </c>
      <c r="B84" s="312" t="s">
        <v>177</v>
      </c>
      <c r="C84" s="313" t="s">
        <v>132</v>
      </c>
      <c r="D84" s="408">
        <f t="shared" si="5"/>
        <v>74556</v>
      </c>
      <c r="E84" s="453"/>
      <c r="F84" s="454"/>
      <c r="G84" s="453"/>
      <c r="H84" s="453"/>
      <c r="I84" s="460">
        <v>74556</v>
      </c>
      <c r="J84" s="453"/>
      <c r="K84" s="453"/>
      <c r="L84" s="453"/>
      <c r="M84" s="453"/>
      <c r="N84" s="453"/>
      <c r="O84" s="453"/>
      <c r="P84" s="453"/>
      <c r="Q84" s="453"/>
      <c r="R84" s="453"/>
      <c r="S84" s="453"/>
      <c r="T84" s="237"/>
    </row>
    <row r="85" ht="25.5" customHeight="1" spans="1:20">
      <c r="A85" s="274" t="s">
        <v>133</v>
      </c>
      <c r="B85" s="312" t="s">
        <v>177</v>
      </c>
      <c r="C85" s="313" t="s">
        <v>161</v>
      </c>
      <c r="D85" s="408">
        <f t="shared" si="5"/>
        <v>74556</v>
      </c>
      <c r="E85" s="453"/>
      <c r="F85" s="454"/>
      <c r="G85" s="453"/>
      <c r="H85" s="453"/>
      <c r="I85" s="460">
        <v>74556</v>
      </c>
      <c r="J85" s="453"/>
      <c r="K85" s="453"/>
      <c r="L85" s="453"/>
      <c r="M85" s="453"/>
      <c r="N85" s="453"/>
      <c r="O85" s="453"/>
      <c r="P85" s="453"/>
      <c r="Q85" s="453"/>
      <c r="R85" s="453"/>
      <c r="S85" s="453"/>
      <c r="T85" s="237"/>
    </row>
    <row r="86" ht="25.5" customHeight="1" spans="1:20">
      <c r="A86" s="274" t="s">
        <v>167</v>
      </c>
      <c r="B86" s="312" t="s">
        <v>177</v>
      </c>
      <c r="C86" s="348" t="s">
        <v>163</v>
      </c>
      <c r="D86" s="408">
        <f t="shared" si="5"/>
        <v>74556</v>
      </c>
      <c r="E86" s="453"/>
      <c r="F86" s="454"/>
      <c r="G86" s="453"/>
      <c r="H86" s="453"/>
      <c r="I86" s="460">
        <v>74556</v>
      </c>
      <c r="J86" s="453"/>
      <c r="K86" s="453"/>
      <c r="L86" s="453"/>
      <c r="M86" s="453"/>
      <c r="N86" s="453"/>
      <c r="O86" s="453"/>
      <c r="P86" s="453"/>
      <c r="Q86" s="453"/>
      <c r="R86" s="453"/>
      <c r="S86" s="453"/>
      <c r="T86" s="237"/>
    </row>
    <row r="87" ht="25.5" customHeight="1" spans="1:20">
      <c r="A87" s="274">
        <v>214</v>
      </c>
      <c r="B87" s="312" t="s">
        <v>177</v>
      </c>
      <c r="C87" s="313" t="s">
        <v>137</v>
      </c>
      <c r="D87" s="408">
        <f t="shared" si="5"/>
        <v>1430354</v>
      </c>
      <c r="E87" s="453"/>
      <c r="F87" s="454">
        <v>27200</v>
      </c>
      <c r="G87" s="453"/>
      <c r="H87" s="453"/>
      <c r="I87" s="460">
        <v>1403154</v>
      </c>
      <c r="J87" s="453"/>
      <c r="K87" s="453"/>
      <c r="L87" s="453"/>
      <c r="M87" s="453"/>
      <c r="N87" s="453"/>
      <c r="O87" s="453"/>
      <c r="P87" s="453"/>
      <c r="Q87" s="453"/>
      <c r="R87" s="453"/>
      <c r="S87" s="453"/>
      <c r="T87" s="237"/>
    </row>
    <row r="88" ht="25.5" customHeight="1" spans="1:20">
      <c r="A88" s="274" t="s">
        <v>138</v>
      </c>
      <c r="B88" s="312" t="s">
        <v>177</v>
      </c>
      <c r="C88" s="313" t="s">
        <v>139</v>
      </c>
      <c r="D88" s="408">
        <f t="shared" si="5"/>
        <v>1430354</v>
      </c>
      <c r="E88" s="453"/>
      <c r="F88" s="454">
        <v>27200</v>
      </c>
      <c r="G88" s="453"/>
      <c r="H88" s="453"/>
      <c r="I88" s="460">
        <v>1403154</v>
      </c>
      <c r="J88" s="453"/>
      <c r="K88" s="453"/>
      <c r="L88" s="453"/>
      <c r="M88" s="453"/>
      <c r="N88" s="453"/>
      <c r="O88" s="453"/>
      <c r="P88" s="453"/>
      <c r="Q88" s="453"/>
      <c r="R88" s="453"/>
      <c r="S88" s="453"/>
      <c r="T88" s="237"/>
    </row>
    <row r="89" ht="25.5" customHeight="1" spans="1:20">
      <c r="A89" s="274" t="s">
        <v>140</v>
      </c>
      <c r="B89" s="312" t="s">
        <v>177</v>
      </c>
      <c r="C89" s="313" t="s">
        <v>141</v>
      </c>
      <c r="D89" s="408">
        <f t="shared" si="5"/>
        <v>1340354</v>
      </c>
      <c r="E89" s="453"/>
      <c r="F89" s="454">
        <v>27200</v>
      </c>
      <c r="G89" s="453"/>
      <c r="H89" s="453"/>
      <c r="I89" s="460">
        <v>1313154</v>
      </c>
      <c r="J89" s="453"/>
      <c r="K89" s="453"/>
      <c r="L89" s="453"/>
      <c r="M89" s="453"/>
      <c r="N89" s="453"/>
      <c r="O89" s="453"/>
      <c r="P89" s="453"/>
      <c r="Q89" s="453"/>
      <c r="R89" s="453"/>
      <c r="S89" s="453"/>
      <c r="T89" s="237"/>
    </row>
    <row r="90" ht="25.5" customHeight="1" spans="1:20">
      <c r="A90" s="274" t="s">
        <v>187</v>
      </c>
      <c r="B90" s="312" t="s">
        <v>177</v>
      </c>
      <c r="C90" s="313" t="s">
        <v>174</v>
      </c>
      <c r="D90" s="408">
        <f t="shared" si="5"/>
        <v>90000</v>
      </c>
      <c r="E90" s="453"/>
      <c r="F90" s="453"/>
      <c r="G90" s="453"/>
      <c r="H90" s="453"/>
      <c r="I90" s="460">
        <v>90000</v>
      </c>
      <c r="J90" s="453"/>
      <c r="K90" s="453"/>
      <c r="L90" s="453"/>
      <c r="M90" s="453"/>
      <c r="N90" s="453"/>
      <c r="O90" s="453"/>
      <c r="P90" s="453"/>
      <c r="Q90" s="453"/>
      <c r="R90" s="453"/>
      <c r="S90" s="453"/>
      <c r="T90" s="237"/>
    </row>
    <row r="91" ht="25.5" customHeight="1" spans="1:20">
      <c r="A91" s="274">
        <v>221</v>
      </c>
      <c r="B91" s="312" t="s">
        <v>177</v>
      </c>
      <c r="C91" s="313" t="s">
        <v>144</v>
      </c>
      <c r="D91" s="408">
        <f t="shared" si="5"/>
        <v>119290</v>
      </c>
      <c r="E91" s="453"/>
      <c r="F91" s="453"/>
      <c r="G91" s="453"/>
      <c r="H91" s="453"/>
      <c r="I91" s="460">
        <v>119290</v>
      </c>
      <c r="J91" s="453"/>
      <c r="K91" s="453"/>
      <c r="L91" s="453"/>
      <c r="M91" s="453"/>
      <c r="N91" s="453"/>
      <c r="O91" s="453"/>
      <c r="P91" s="453"/>
      <c r="Q91" s="453"/>
      <c r="R91" s="453"/>
      <c r="S91" s="453"/>
      <c r="T91" s="237"/>
    </row>
    <row r="92" ht="25.5" customHeight="1" spans="1:20">
      <c r="A92" s="274" t="s">
        <v>145</v>
      </c>
      <c r="B92" s="312" t="s">
        <v>177</v>
      </c>
      <c r="C92" s="313" t="s">
        <v>165</v>
      </c>
      <c r="D92" s="408">
        <f t="shared" si="5"/>
        <v>119290</v>
      </c>
      <c r="E92" s="453"/>
      <c r="F92" s="453"/>
      <c r="G92" s="453"/>
      <c r="H92" s="453"/>
      <c r="I92" s="460">
        <v>119290</v>
      </c>
      <c r="J92" s="453"/>
      <c r="K92" s="453"/>
      <c r="L92" s="453"/>
      <c r="M92" s="453"/>
      <c r="N92" s="453"/>
      <c r="O92" s="453"/>
      <c r="P92" s="453"/>
      <c r="Q92" s="453"/>
      <c r="R92" s="453"/>
      <c r="S92" s="453"/>
      <c r="T92" s="237"/>
    </row>
    <row r="93" ht="25.5" customHeight="1" spans="1:20">
      <c r="A93" s="274" t="s">
        <v>147</v>
      </c>
      <c r="B93" s="312" t="s">
        <v>177</v>
      </c>
      <c r="C93" s="313" t="s">
        <v>148</v>
      </c>
      <c r="D93" s="408">
        <f t="shared" si="5"/>
        <v>119290</v>
      </c>
      <c r="E93" s="459"/>
      <c r="F93" s="459"/>
      <c r="G93" s="459"/>
      <c r="H93" s="459"/>
      <c r="I93" s="460">
        <v>119290</v>
      </c>
      <c r="J93" s="459"/>
      <c r="K93" s="459"/>
      <c r="L93" s="459"/>
      <c r="M93" s="459"/>
      <c r="N93" s="459"/>
      <c r="O93" s="459"/>
      <c r="P93" s="461"/>
      <c r="Q93" s="461"/>
      <c r="R93" s="461"/>
      <c r="S93" s="461"/>
      <c r="T93" s="237"/>
    </row>
    <row r="94" s="237" customFormat="1" ht="25.5" customHeight="1" spans="1:19">
      <c r="A94" s="309"/>
      <c r="B94" s="309" t="s">
        <v>183</v>
      </c>
      <c r="C94" s="317" t="s">
        <v>184</v>
      </c>
      <c r="D94" s="407">
        <v>344484.71</v>
      </c>
      <c r="E94" s="453">
        <v>0</v>
      </c>
      <c r="F94" s="453">
        <v>1600</v>
      </c>
      <c r="G94" s="453">
        <v>0</v>
      </c>
      <c r="H94" s="453">
        <v>0</v>
      </c>
      <c r="I94" s="453">
        <f>I95+I101+I104+I108</f>
        <v>342885</v>
      </c>
      <c r="J94" s="453">
        <v>0</v>
      </c>
      <c r="K94" s="453">
        <v>0</v>
      </c>
      <c r="L94" s="453">
        <v>0</v>
      </c>
      <c r="M94" s="453">
        <v>0</v>
      </c>
      <c r="N94" s="453">
        <v>0</v>
      </c>
      <c r="O94" s="453">
        <v>0</v>
      </c>
      <c r="P94" s="453">
        <v>0</v>
      </c>
      <c r="Q94" s="453">
        <v>0</v>
      </c>
      <c r="R94" s="453">
        <v>0</v>
      </c>
      <c r="S94" s="453">
        <v>0</v>
      </c>
    </row>
    <row r="95" ht="25.5" customHeight="1" spans="1:20">
      <c r="A95" s="312">
        <v>208</v>
      </c>
      <c r="B95" s="312" t="s">
        <v>183</v>
      </c>
      <c r="C95" s="319" t="s">
        <v>121</v>
      </c>
      <c r="D95" s="408">
        <f t="shared" ref="D95:D110" si="6">F95+I95</f>
        <v>13147</v>
      </c>
      <c r="E95" s="454"/>
      <c r="F95" s="454"/>
      <c r="G95" s="454"/>
      <c r="H95" s="454"/>
      <c r="I95" s="454">
        <v>13147</v>
      </c>
      <c r="J95" s="453"/>
      <c r="K95" s="453"/>
      <c r="L95" s="453"/>
      <c r="M95" s="453"/>
      <c r="N95" s="453"/>
      <c r="O95" s="453"/>
      <c r="P95" s="453"/>
      <c r="Q95" s="453"/>
      <c r="R95" s="453"/>
      <c r="S95" s="453"/>
      <c r="T95" s="237"/>
    </row>
    <row r="96" ht="25.5" customHeight="1" spans="1:20">
      <c r="A96" s="312" t="s">
        <v>122</v>
      </c>
      <c r="B96" s="312" t="s">
        <v>183</v>
      </c>
      <c r="C96" s="321" t="s">
        <v>157</v>
      </c>
      <c r="D96" s="408">
        <f t="shared" si="6"/>
        <v>12277</v>
      </c>
      <c r="E96" s="454"/>
      <c r="F96" s="454"/>
      <c r="G96" s="454"/>
      <c r="H96" s="454"/>
      <c r="I96" s="454">
        <v>12277</v>
      </c>
      <c r="J96" s="453"/>
      <c r="K96" s="453"/>
      <c r="L96" s="453"/>
      <c r="M96" s="453"/>
      <c r="N96" s="453"/>
      <c r="O96" s="453"/>
      <c r="P96" s="453"/>
      <c r="Q96" s="453"/>
      <c r="R96" s="453"/>
      <c r="S96" s="453"/>
      <c r="T96" s="237"/>
    </row>
    <row r="97" ht="25.5" customHeight="1" spans="1:20">
      <c r="A97" s="312" t="s">
        <v>124</v>
      </c>
      <c r="B97" s="312" t="s">
        <v>183</v>
      </c>
      <c r="C97" s="321" t="s">
        <v>125</v>
      </c>
      <c r="D97" s="408">
        <f t="shared" si="6"/>
        <v>8185</v>
      </c>
      <c r="E97" s="454"/>
      <c r="F97" s="454"/>
      <c r="G97" s="454"/>
      <c r="H97" s="454"/>
      <c r="I97" s="454">
        <v>8185</v>
      </c>
      <c r="J97" s="453"/>
      <c r="K97" s="453"/>
      <c r="L97" s="453"/>
      <c r="M97" s="453"/>
      <c r="N97" s="453"/>
      <c r="O97" s="453"/>
      <c r="P97" s="453"/>
      <c r="Q97" s="453"/>
      <c r="R97" s="453"/>
      <c r="S97" s="453"/>
      <c r="T97" s="237"/>
    </row>
    <row r="98" ht="25.5" customHeight="1" spans="1:20">
      <c r="A98" s="312" t="s">
        <v>126</v>
      </c>
      <c r="B98" s="312" t="s">
        <v>183</v>
      </c>
      <c r="C98" s="321" t="s">
        <v>127</v>
      </c>
      <c r="D98" s="408">
        <f t="shared" si="6"/>
        <v>4092</v>
      </c>
      <c r="E98" s="454"/>
      <c r="F98" s="454"/>
      <c r="G98" s="454"/>
      <c r="H98" s="454"/>
      <c r="I98" s="454">
        <v>4092</v>
      </c>
      <c r="J98" s="453"/>
      <c r="K98" s="453"/>
      <c r="L98" s="453"/>
      <c r="M98" s="453"/>
      <c r="N98" s="453"/>
      <c r="O98" s="453"/>
      <c r="P98" s="453"/>
      <c r="Q98" s="453"/>
      <c r="R98" s="453"/>
      <c r="S98" s="453"/>
      <c r="T98" s="237"/>
    </row>
    <row r="99" ht="25.5" customHeight="1" spans="1:20">
      <c r="A99" s="312" t="s">
        <v>128</v>
      </c>
      <c r="B99" s="312" t="s">
        <v>183</v>
      </c>
      <c r="C99" s="321" t="s">
        <v>158</v>
      </c>
      <c r="D99" s="408">
        <f t="shared" si="6"/>
        <v>870</v>
      </c>
      <c r="E99" s="454"/>
      <c r="F99" s="454"/>
      <c r="G99" s="454"/>
      <c r="H99" s="454"/>
      <c r="I99" s="454">
        <v>870</v>
      </c>
      <c r="J99" s="453"/>
      <c r="K99" s="453"/>
      <c r="L99" s="453"/>
      <c r="M99" s="453"/>
      <c r="N99" s="453"/>
      <c r="O99" s="453"/>
      <c r="P99" s="453"/>
      <c r="Q99" s="453"/>
      <c r="R99" s="453"/>
      <c r="S99" s="453"/>
      <c r="T99" s="237"/>
    </row>
    <row r="100" ht="25.5" customHeight="1" spans="1:20">
      <c r="A100" s="312" t="s">
        <v>130</v>
      </c>
      <c r="B100" s="312" t="s">
        <v>183</v>
      </c>
      <c r="C100" s="321" t="s">
        <v>159</v>
      </c>
      <c r="D100" s="408">
        <f t="shared" si="6"/>
        <v>870</v>
      </c>
      <c r="E100" s="454"/>
      <c r="F100" s="454"/>
      <c r="G100" s="454"/>
      <c r="H100" s="454"/>
      <c r="I100" s="454">
        <v>870</v>
      </c>
      <c r="J100" s="453"/>
      <c r="K100" s="453"/>
      <c r="L100" s="453"/>
      <c r="M100" s="453"/>
      <c r="N100" s="453"/>
      <c r="O100" s="453"/>
      <c r="P100" s="453"/>
      <c r="Q100" s="453"/>
      <c r="R100" s="453"/>
      <c r="S100" s="453"/>
      <c r="T100" s="237"/>
    </row>
    <row r="101" ht="25.5" customHeight="1" spans="1:20">
      <c r="A101" s="312">
        <v>210</v>
      </c>
      <c r="B101" s="312" t="s">
        <v>183</v>
      </c>
      <c r="C101" s="311" t="s">
        <v>132</v>
      </c>
      <c r="D101" s="408">
        <f t="shared" si="6"/>
        <v>3837</v>
      </c>
      <c r="E101" s="454"/>
      <c r="F101" s="454"/>
      <c r="G101" s="454"/>
      <c r="H101" s="454"/>
      <c r="I101" s="454">
        <v>3837</v>
      </c>
      <c r="J101" s="453"/>
      <c r="K101" s="453"/>
      <c r="L101" s="453"/>
      <c r="M101" s="453"/>
      <c r="N101" s="453"/>
      <c r="O101" s="453"/>
      <c r="P101" s="453"/>
      <c r="Q101" s="453"/>
      <c r="R101" s="453"/>
      <c r="S101" s="453"/>
      <c r="T101" s="237"/>
    </row>
    <row r="102" ht="25.5" customHeight="1" spans="1:20">
      <c r="A102" s="312" t="s">
        <v>133</v>
      </c>
      <c r="B102" s="312" t="s">
        <v>183</v>
      </c>
      <c r="C102" s="322" t="s">
        <v>161</v>
      </c>
      <c r="D102" s="408">
        <f t="shared" si="6"/>
        <v>3837</v>
      </c>
      <c r="E102" s="454"/>
      <c r="F102" s="454"/>
      <c r="G102" s="454"/>
      <c r="H102" s="454"/>
      <c r="I102" s="454">
        <v>3837</v>
      </c>
      <c r="J102" s="453"/>
      <c r="K102" s="453"/>
      <c r="L102" s="453"/>
      <c r="M102" s="453"/>
      <c r="N102" s="453"/>
      <c r="O102" s="453"/>
      <c r="P102" s="453"/>
      <c r="Q102" s="453"/>
      <c r="R102" s="453"/>
      <c r="S102" s="453"/>
      <c r="T102" s="237"/>
    </row>
    <row r="103" ht="25.5" customHeight="1" spans="1:20">
      <c r="A103" s="312" t="s">
        <v>167</v>
      </c>
      <c r="B103" s="312" t="s">
        <v>183</v>
      </c>
      <c r="C103" s="348" t="s">
        <v>163</v>
      </c>
      <c r="D103" s="408">
        <f t="shared" si="6"/>
        <v>3837</v>
      </c>
      <c r="E103" s="454"/>
      <c r="F103" s="454"/>
      <c r="G103" s="454"/>
      <c r="H103" s="454"/>
      <c r="I103" s="454">
        <v>3837</v>
      </c>
      <c r="J103" s="453"/>
      <c r="K103" s="453"/>
      <c r="L103" s="453"/>
      <c r="M103" s="453"/>
      <c r="N103" s="453"/>
      <c r="O103" s="453"/>
      <c r="P103" s="453"/>
      <c r="Q103" s="453"/>
      <c r="R103" s="453"/>
      <c r="S103" s="453"/>
      <c r="T103" s="237"/>
    </row>
    <row r="104" ht="25.5" customHeight="1" spans="1:20">
      <c r="A104" s="312">
        <v>214</v>
      </c>
      <c r="B104" s="312" t="s">
        <v>183</v>
      </c>
      <c r="C104" s="311" t="s">
        <v>185</v>
      </c>
      <c r="D104" s="408">
        <f t="shared" si="6"/>
        <v>321362</v>
      </c>
      <c r="E104" s="454"/>
      <c r="F104" s="454">
        <v>1600</v>
      </c>
      <c r="G104" s="454"/>
      <c r="H104" s="454"/>
      <c r="I104" s="454">
        <v>319762</v>
      </c>
      <c r="J104" s="453"/>
      <c r="K104" s="453"/>
      <c r="L104" s="453"/>
      <c r="M104" s="453"/>
      <c r="N104" s="453"/>
      <c r="O104" s="453"/>
      <c r="P104" s="453"/>
      <c r="Q104" s="453"/>
      <c r="R104" s="453"/>
      <c r="S104" s="453"/>
      <c r="T104" s="237"/>
    </row>
    <row r="105" ht="25.5" customHeight="1" spans="1:20">
      <c r="A105" s="312" t="s">
        <v>138</v>
      </c>
      <c r="B105" s="312" t="s">
        <v>183</v>
      </c>
      <c r="C105" s="311" t="s">
        <v>155</v>
      </c>
      <c r="D105" s="408">
        <f t="shared" si="6"/>
        <v>321362</v>
      </c>
      <c r="E105" s="454"/>
      <c r="F105" s="454">
        <v>1600</v>
      </c>
      <c r="G105" s="454"/>
      <c r="H105" s="454"/>
      <c r="I105" s="454">
        <v>319762</v>
      </c>
      <c r="J105" s="453"/>
      <c r="K105" s="453"/>
      <c r="L105" s="453"/>
      <c r="M105" s="453"/>
      <c r="N105" s="453"/>
      <c r="O105" s="453"/>
      <c r="P105" s="453"/>
      <c r="Q105" s="453"/>
      <c r="R105" s="453"/>
      <c r="S105" s="453"/>
      <c r="T105" s="237"/>
    </row>
    <row r="106" ht="25.5" customHeight="1" spans="1:20">
      <c r="A106" s="312" t="s">
        <v>140</v>
      </c>
      <c r="B106" s="312" t="s">
        <v>183</v>
      </c>
      <c r="C106" s="311" t="s">
        <v>283</v>
      </c>
      <c r="D106" s="408">
        <f t="shared" si="6"/>
        <v>71362</v>
      </c>
      <c r="E106" s="454"/>
      <c r="F106" s="454">
        <v>1600</v>
      </c>
      <c r="G106" s="454"/>
      <c r="H106" s="454"/>
      <c r="I106" s="454">
        <v>69762</v>
      </c>
      <c r="J106" s="453"/>
      <c r="K106" s="453"/>
      <c r="L106" s="453"/>
      <c r="M106" s="453"/>
      <c r="N106" s="453"/>
      <c r="O106" s="453"/>
      <c r="P106" s="453"/>
      <c r="Q106" s="453"/>
      <c r="R106" s="453"/>
      <c r="S106" s="453"/>
      <c r="T106" s="237"/>
    </row>
    <row r="107" ht="25.5" customHeight="1" spans="1:20">
      <c r="A107" s="312" t="s">
        <v>187</v>
      </c>
      <c r="B107" s="312" t="s">
        <v>183</v>
      </c>
      <c r="C107" s="322" t="s">
        <v>188</v>
      </c>
      <c r="D107" s="408">
        <f t="shared" si="6"/>
        <v>250000</v>
      </c>
      <c r="E107" s="454">
        <v>0</v>
      </c>
      <c r="F107" s="454">
        <v>0</v>
      </c>
      <c r="G107" s="454">
        <v>0</v>
      </c>
      <c r="H107" s="454">
        <v>0</v>
      </c>
      <c r="I107" s="454">
        <v>250000</v>
      </c>
      <c r="J107" s="453"/>
      <c r="K107" s="453"/>
      <c r="L107" s="453"/>
      <c r="M107" s="453"/>
      <c r="N107" s="453"/>
      <c r="O107" s="453"/>
      <c r="P107" s="453"/>
      <c r="Q107" s="453"/>
      <c r="R107" s="453"/>
      <c r="S107" s="453"/>
      <c r="T107" s="237"/>
    </row>
    <row r="108" ht="25.5" customHeight="1" spans="1:20">
      <c r="A108" s="312">
        <v>221</v>
      </c>
      <c r="B108" s="312" t="s">
        <v>183</v>
      </c>
      <c r="C108" s="311" t="s">
        <v>144</v>
      </c>
      <c r="D108" s="408">
        <f t="shared" si="6"/>
        <v>6139</v>
      </c>
      <c r="E108" s="454">
        <v>0</v>
      </c>
      <c r="F108" s="454">
        <v>0</v>
      </c>
      <c r="G108" s="454">
        <v>0</v>
      </c>
      <c r="H108" s="454">
        <v>0</v>
      </c>
      <c r="I108" s="454">
        <v>6139</v>
      </c>
      <c r="J108" s="453"/>
      <c r="K108" s="453"/>
      <c r="L108" s="453"/>
      <c r="M108" s="453"/>
      <c r="N108" s="453"/>
      <c r="O108" s="453"/>
      <c r="P108" s="453"/>
      <c r="Q108" s="453"/>
      <c r="R108" s="453"/>
      <c r="S108" s="453"/>
      <c r="T108" s="237"/>
    </row>
    <row r="109" ht="25.5" customHeight="1" spans="1:20">
      <c r="A109" s="312" t="s">
        <v>145</v>
      </c>
      <c r="B109" s="312" t="s">
        <v>183</v>
      </c>
      <c r="C109" s="311" t="s">
        <v>165</v>
      </c>
      <c r="D109" s="408">
        <f t="shared" si="6"/>
        <v>6139</v>
      </c>
      <c r="E109" s="454">
        <v>0</v>
      </c>
      <c r="F109" s="454">
        <v>0</v>
      </c>
      <c r="G109" s="454">
        <v>0</v>
      </c>
      <c r="H109" s="454">
        <v>0</v>
      </c>
      <c r="I109" s="454">
        <v>6139</v>
      </c>
      <c r="J109" s="453">
        <v>0</v>
      </c>
      <c r="K109" s="453">
        <v>0</v>
      </c>
      <c r="L109" s="453">
        <v>0</v>
      </c>
      <c r="M109" s="453">
        <v>0</v>
      </c>
      <c r="N109" s="453">
        <v>0</v>
      </c>
      <c r="O109" s="453">
        <v>0</v>
      </c>
      <c r="P109" s="453">
        <v>0</v>
      </c>
      <c r="Q109" s="453">
        <v>0</v>
      </c>
      <c r="R109" s="453">
        <v>0</v>
      </c>
      <c r="S109" s="453">
        <v>0</v>
      </c>
      <c r="T109" s="237"/>
    </row>
    <row r="110" ht="25.5" customHeight="1" spans="1:20">
      <c r="A110" s="312" t="s">
        <v>147</v>
      </c>
      <c r="B110" s="312" t="s">
        <v>183</v>
      </c>
      <c r="C110" s="322" t="s">
        <v>148</v>
      </c>
      <c r="D110" s="408">
        <f t="shared" si="6"/>
        <v>6139</v>
      </c>
      <c r="E110" s="302"/>
      <c r="F110" s="302"/>
      <c r="G110" s="302"/>
      <c r="H110" s="302"/>
      <c r="I110" s="454">
        <v>6139</v>
      </c>
      <c r="J110" s="423"/>
      <c r="K110" s="423"/>
      <c r="L110" s="423"/>
      <c r="M110" s="423"/>
      <c r="N110" s="423"/>
      <c r="O110" s="423"/>
      <c r="P110" s="384"/>
      <c r="Q110" s="384"/>
      <c r="R110" s="384"/>
      <c r="S110" s="384"/>
      <c r="T110" s="237"/>
    </row>
    <row r="111" ht="24" customHeight="1" spans="1:19">
      <c r="A111" s="231"/>
      <c r="B111" s="324"/>
      <c r="C111" s="232"/>
      <c r="D111" s="250"/>
      <c r="E111" s="250"/>
      <c r="F111" s="250"/>
      <c r="G111" s="250"/>
      <c r="H111" s="250"/>
      <c r="I111" s="250"/>
      <c r="J111" s="250"/>
      <c r="K111" s="250"/>
      <c r="L111" s="250"/>
      <c r="M111" s="250"/>
      <c r="N111" s="250"/>
      <c r="O111" s="250"/>
      <c r="P111" s="233"/>
      <c r="Q111" s="233"/>
      <c r="R111" s="233"/>
      <c r="S111" s="233"/>
    </row>
    <row r="112" ht="24" customHeight="1" spans="1:19">
      <c r="A112" s="231"/>
      <c r="B112" s="324"/>
      <c r="C112" s="232"/>
      <c r="D112" s="250"/>
      <c r="E112" s="250"/>
      <c r="F112" s="250"/>
      <c r="G112" s="250"/>
      <c r="H112" s="250"/>
      <c r="I112" s="250"/>
      <c r="J112" s="250"/>
      <c r="K112" s="250"/>
      <c r="L112" s="250"/>
      <c r="M112" s="250"/>
      <c r="N112" s="250"/>
      <c r="O112" s="250"/>
      <c r="P112" s="233"/>
      <c r="Q112" s="233"/>
      <c r="R112" s="233"/>
      <c r="S112" s="233"/>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3"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3"/>
  <sheetViews>
    <sheetView showGridLines="0" showZeros="0" zoomScale="130" zoomScaleNormal="130" topLeftCell="A16" workbookViewId="0">
      <selection activeCell="C35" sqref="C35"/>
    </sheetView>
  </sheetViews>
  <sheetFormatPr defaultColWidth="9.16666666666667" defaultRowHeight="11.25"/>
  <cols>
    <col min="1" max="1" width="20.5" customWidth="1"/>
    <col min="2" max="2" width="14.8333333333333" style="252" customWidth="1"/>
    <col min="3" max="3" width="59.3333333333333" customWidth="1"/>
    <col min="4" max="4" width="17.8333333333333" customWidth="1"/>
    <col min="5" max="5" width="17.1666666666667" customWidth="1"/>
    <col min="6" max="6" width="18.3333333333333" customWidth="1"/>
    <col min="7" max="7" width="17" customWidth="1"/>
    <col min="8" max="12" width="14" customWidth="1"/>
  </cols>
  <sheetData>
    <row r="1" ht="23.25" customHeight="1" spans="1:12">
      <c r="A1" s="387"/>
      <c r="B1" s="253"/>
      <c r="C1" s="213"/>
      <c r="D1" s="397"/>
      <c r="E1" s="397"/>
      <c r="F1" s="397"/>
      <c r="G1" s="397"/>
      <c r="H1" s="397"/>
      <c r="I1" s="397"/>
      <c r="J1" s="397"/>
      <c r="K1" s="419" t="s">
        <v>500</v>
      </c>
      <c r="L1" s="419"/>
    </row>
    <row r="2" ht="23.25" customHeight="1" spans="1:12">
      <c r="A2" s="398" t="s">
        <v>501</v>
      </c>
      <c r="B2" s="399"/>
      <c r="C2" s="398"/>
      <c r="D2" s="400"/>
      <c r="E2" s="400"/>
      <c r="F2" s="400"/>
      <c r="G2" s="400"/>
      <c r="H2" s="400"/>
      <c r="I2" s="400"/>
      <c r="J2" s="400"/>
      <c r="K2" s="400"/>
      <c r="L2" s="400"/>
    </row>
    <row r="3" ht="23.25" customHeight="1" spans="1:12">
      <c r="A3" s="427"/>
      <c r="B3" s="428"/>
      <c r="C3" s="429"/>
      <c r="D3" s="429"/>
      <c r="E3" s="430"/>
      <c r="F3" s="430"/>
      <c r="G3" s="430"/>
      <c r="H3" s="430"/>
      <c r="I3" s="430"/>
      <c r="K3" s="438"/>
      <c r="L3" s="193" t="s">
        <v>87</v>
      </c>
    </row>
    <row r="4" s="212" customFormat="1" ht="23.25" customHeight="1" spans="1:12">
      <c r="A4" s="217" t="s">
        <v>113</v>
      </c>
      <c r="B4" s="236" t="s">
        <v>88</v>
      </c>
      <c r="C4" s="218" t="s">
        <v>378</v>
      </c>
      <c r="D4" s="406" t="s">
        <v>115</v>
      </c>
      <c r="E4" s="217" t="s">
        <v>490</v>
      </c>
      <c r="F4" s="217"/>
      <c r="G4" s="217"/>
      <c r="H4" s="217"/>
      <c r="I4" s="217"/>
      <c r="J4" s="217" t="s">
        <v>494</v>
      </c>
      <c r="K4" s="217"/>
      <c r="L4" s="217"/>
    </row>
    <row r="5" s="212" customFormat="1" ht="36.75" customHeight="1" spans="1:12">
      <c r="A5" s="217"/>
      <c r="B5" s="236"/>
      <c r="C5" s="222"/>
      <c r="D5" s="431"/>
      <c r="E5" s="217" t="s">
        <v>195</v>
      </c>
      <c r="F5" s="217" t="s">
        <v>502</v>
      </c>
      <c r="G5" s="217" t="s">
        <v>241</v>
      </c>
      <c r="H5" s="217" t="s">
        <v>242</v>
      </c>
      <c r="I5" s="217" t="s">
        <v>243</v>
      </c>
      <c r="J5" s="217" t="s">
        <v>195</v>
      </c>
      <c r="K5" s="217" t="s">
        <v>224</v>
      </c>
      <c r="L5" s="217" t="s">
        <v>503</v>
      </c>
    </row>
    <row r="6" s="251" customFormat="1" ht="21" customHeight="1" spans="1:12">
      <c r="A6" s="257"/>
      <c r="B6" s="226">
        <v>405</v>
      </c>
      <c r="C6" s="229" t="s">
        <v>118</v>
      </c>
      <c r="D6" s="407">
        <f>E6+J6</f>
        <v>22931460.78</v>
      </c>
      <c r="E6" s="407">
        <f>SUM(F6:I6)</f>
        <v>12123565.78</v>
      </c>
      <c r="F6" s="407">
        <f>F7+F55</f>
        <v>8305425</v>
      </c>
      <c r="G6" s="407">
        <f>G7+G55</f>
        <v>2659446.1</v>
      </c>
      <c r="H6" s="407">
        <f>H7+H55</f>
        <v>945456.56</v>
      </c>
      <c r="I6" s="407">
        <f>I7+I55</f>
        <v>213238.12</v>
      </c>
      <c r="J6" s="407">
        <f>K6+L6</f>
        <v>10807895</v>
      </c>
      <c r="K6" s="407">
        <f>K39+K71+K87</f>
        <v>4454645</v>
      </c>
      <c r="L6" s="407">
        <f>L23</f>
        <v>6353250</v>
      </c>
    </row>
    <row r="7" s="237" customFormat="1" ht="21" customHeight="1" spans="1:12">
      <c r="A7" s="257"/>
      <c r="B7" s="226" t="s">
        <v>119</v>
      </c>
      <c r="C7" s="226" t="s">
        <v>120</v>
      </c>
      <c r="D7" s="298">
        <f t="shared" ref="D7:I7" si="0">SUM(D8+D14+D17+D20)</f>
        <v>3861305</v>
      </c>
      <c r="E7" s="298">
        <f t="shared" si="0"/>
        <v>3861305</v>
      </c>
      <c r="F7" s="298">
        <f t="shared" si="0"/>
        <v>2639993</v>
      </c>
      <c r="G7" s="298">
        <f t="shared" si="0"/>
        <v>853005</v>
      </c>
      <c r="H7" s="298">
        <f t="shared" si="0"/>
        <v>300410</v>
      </c>
      <c r="I7" s="298">
        <f t="shared" si="0"/>
        <v>67897</v>
      </c>
      <c r="J7" s="360"/>
      <c r="K7" s="360"/>
      <c r="L7" s="360"/>
    </row>
    <row r="8" ht="21" customHeight="1" spans="1:12">
      <c r="A8" s="260">
        <v>208</v>
      </c>
      <c r="B8" s="231" t="s">
        <v>119</v>
      </c>
      <c r="C8" s="261" t="s">
        <v>121</v>
      </c>
      <c r="D8" s="299">
        <f t="shared" ref="D8:G8" si="1">SUM(D9+D12)</f>
        <v>625854</v>
      </c>
      <c r="E8" s="299">
        <f t="shared" si="1"/>
        <v>625854</v>
      </c>
      <c r="F8" s="299">
        <f t="shared" si="1"/>
        <v>0</v>
      </c>
      <c r="G8" s="299">
        <f t="shared" si="1"/>
        <v>625854</v>
      </c>
      <c r="H8" s="299"/>
      <c r="I8" s="299"/>
      <c r="J8" s="360"/>
      <c r="K8" s="360"/>
      <c r="L8" s="360"/>
    </row>
    <row r="9" ht="21" customHeight="1" spans="1:12">
      <c r="A9" s="263" t="s">
        <v>122</v>
      </c>
      <c r="B9" s="231" t="s">
        <v>119</v>
      </c>
      <c r="C9" s="264" t="s">
        <v>123</v>
      </c>
      <c r="D9" s="299">
        <f t="shared" ref="D9:G9" si="2">SUM(D10:D11)</f>
        <v>600820</v>
      </c>
      <c r="E9" s="299">
        <f t="shared" si="2"/>
        <v>600820</v>
      </c>
      <c r="F9" s="299">
        <f t="shared" si="2"/>
        <v>0</v>
      </c>
      <c r="G9" s="299">
        <f t="shared" si="2"/>
        <v>600820</v>
      </c>
      <c r="H9" s="299"/>
      <c r="I9" s="299"/>
      <c r="J9" s="360"/>
      <c r="K9" s="360"/>
      <c r="L9" s="360"/>
    </row>
    <row r="10" ht="21" customHeight="1" spans="1:12">
      <c r="A10" s="265" t="s">
        <v>124</v>
      </c>
      <c r="B10" s="231" t="s">
        <v>119</v>
      </c>
      <c r="C10" s="266" t="s">
        <v>125</v>
      </c>
      <c r="D10" s="299">
        <f t="shared" ref="D10:D12" si="3">SUM(E10+J10)</f>
        <v>400547</v>
      </c>
      <c r="E10" s="432">
        <v>400547</v>
      </c>
      <c r="F10" s="299"/>
      <c r="G10" s="432">
        <v>400547</v>
      </c>
      <c r="H10" s="299"/>
      <c r="I10" s="299"/>
      <c r="J10" s="360"/>
      <c r="K10" s="360"/>
      <c r="L10" s="360"/>
    </row>
    <row r="11" ht="21" customHeight="1" spans="1:12">
      <c r="A11" s="268" t="s">
        <v>126</v>
      </c>
      <c r="B11" s="231" t="s">
        <v>119</v>
      </c>
      <c r="C11" s="266" t="s">
        <v>127</v>
      </c>
      <c r="D11" s="299">
        <f t="shared" si="3"/>
        <v>200273</v>
      </c>
      <c r="E11" s="432">
        <v>200273</v>
      </c>
      <c r="F11" s="299"/>
      <c r="G11" s="432">
        <v>200273</v>
      </c>
      <c r="H11" s="299"/>
      <c r="I11" s="299"/>
      <c r="J11" s="360"/>
      <c r="K11" s="360"/>
      <c r="L11" s="360"/>
    </row>
    <row r="12" ht="21" customHeight="1" spans="1:12">
      <c r="A12" s="268" t="s">
        <v>128</v>
      </c>
      <c r="B12" s="231" t="s">
        <v>119</v>
      </c>
      <c r="C12" s="266" t="s">
        <v>129</v>
      </c>
      <c r="D12" s="299">
        <f t="shared" si="3"/>
        <v>25034</v>
      </c>
      <c r="E12" s="432">
        <v>25034</v>
      </c>
      <c r="F12" s="299"/>
      <c r="G12" s="432">
        <v>25034</v>
      </c>
      <c r="H12" s="299"/>
      <c r="I12" s="299"/>
      <c r="J12" s="360"/>
      <c r="K12" s="360"/>
      <c r="L12" s="360"/>
    </row>
    <row r="13" ht="21" customHeight="1" spans="1:12">
      <c r="A13" s="265" t="s">
        <v>130</v>
      </c>
      <c r="B13" s="231" t="s">
        <v>119</v>
      </c>
      <c r="C13" s="266" t="s">
        <v>131</v>
      </c>
      <c r="D13" s="299">
        <v>25034</v>
      </c>
      <c r="E13" s="299">
        <v>25034</v>
      </c>
      <c r="F13" s="299"/>
      <c r="G13" s="299">
        <v>25034</v>
      </c>
      <c r="H13" s="299"/>
      <c r="I13" s="299"/>
      <c r="J13" s="360"/>
      <c r="K13" s="360"/>
      <c r="L13" s="360"/>
    </row>
    <row r="14" ht="21" customHeight="1" spans="1:12">
      <c r="A14" s="265">
        <v>210</v>
      </c>
      <c r="B14" s="231" t="s">
        <v>119</v>
      </c>
      <c r="C14" s="266" t="s">
        <v>132</v>
      </c>
      <c r="D14" s="433">
        <v>187756</v>
      </c>
      <c r="E14" s="433">
        <v>187756</v>
      </c>
      <c r="F14" s="299"/>
      <c r="G14" s="433">
        <v>187756</v>
      </c>
      <c r="H14" s="299"/>
      <c r="I14" s="299"/>
      <c r="J14" s="360"/>
      <c r="K14" s="360"/>
      <c r="L14" s="360"/>
    </row>
    <row r="15" ht="21" customHeight="1" spans="1:12">
      <c r="A15" s="268" t="s">
        <v>133</v>
      </c>
      <c r="B15" s="231" t="s">
        <v>119</v>
      </c>
      <c r="C15" s="266" t="s">
        <v>134</v>
      </c>
      <c r="D15" s="433">
        <v>187756</v>
      </c>
      <c r="E15" s="433">
        <v>187756</v>
      </c>
      <c r="F15" s="299"/>
      <c r="G15" s="433">
        <v>187756</v>
      </c>
      <c r="H15" s="299"/>
      <c r="I15" s="299"/>
      <c r="J15" s="360"/>
      <c r="K15" s="360"/>
      <c r="L15" s="360"/>
    </row>
    <row r="16" ht="21" customHeight="1" spans="1:12">
      <c r="A16" s="265" t="s">
        <v>135</v>
      </c>
      <c r="B16" s="231" t="s">
        <v>119</v>
      </c>
      <c r="C16" s="266" t="s">
        <v>136</v>
      </c>
      <c r="D16" s="433">
        <v>187756</v>
      </c>
      <c r="E16" s="433">
        <v>187756</v>
      </c>
      <c r="F16" s="299"/>
      <c r="G16" s="433">
        <v>187756</v>
      </c>
      <c r="H16" s="299"/>
      <c r="I16" s="299"/>
      <c r="J16" s="360"/>
      <c r="K16" s="360"/>
      <c r="L16" s="360"/>
    </row>
    <row r="17" ht="21" customHeight="1" spans="1:12">
      <c r="A17" s="265">
        <v>214</v>
      </c>
      <c r="B17" s="231" t="s">
        <v>119</v>
      </c>
      <c r="C17" s="266" t="s">
        <v>137</v>
      </c>
      <c r="D17" s="299">
        <v>2747285</v>
      </c>
      <c r="E17" s="299">
        <v>2747285</v>
      </c>
      <c r="F17" s="299">
        <v>2639993</v>
      </c>
      <c r="G17" s="299">
        <v>39395</v>
      </c>
      <c r="H17" s="299"/>
      <c r="I17" s="299">
        <v>67897</v>
      </c>
      <c r="J17" s="360"/>
      <c r="K17" s="360"/>
      <c r="L17" s="360"/>
    </row>
    <row r="18" ht="21" customHeight="1" spans="1:12">
      <c r="A18" s="268" t="s">
        <v>138</v>
      </c>
      <c r="B18" s="231" t="s">
        <v>119</v>
      </c>
      <c r="C18" s="266" t="s">
        <v>139</v>
      </c>
      <c r="D18" s="299">
        <v>2747285</v>
      </c>
      <c r="E18" s="299">
        <v>2747285</v>
      </c>
      <c r="F18" s="299">
        <v>2639993</v>
      </c>
      <c r="G18" s="299">
        <v>39395</v>
      </c>
      <c r="H18" s="299"/>
      <c r="I18" s="299">
        <v>67897</v>
      </c>
      <c r="J18" s="360"/>
      <c r="K18" s="360"/>
      <c r="L18" s="360"/>
    </row>
    <row r="19" ht="21" customHeight="1" spans="1:12">
      <c r="A19" s="265" t="s">
        <v>140</v>
      </c>
      <c r="B19" s="231" t="s">
        <v>119</v>
      </c>
      <c r="C19" s="266" t="s">
        <v>141</v>
      </c>
      <c r="D19" s="299">
        <f>SUM(E19+J19)</f>
        <v>2747285</v>
      </c>
      <c r="E19" s="299">
        <f>SUM(F19:I19)</f>
        <v>2747285</v>
      </c>
      <c r="F19" s="299">
        <v>2639993</v>
      </c>
      <c r="G19" s="299">
        <v>39395</v>
      </c>
      <c r="H19" s="299"/>
      <c r="I19" s="299">
        <v>67897</v>
      </c>
      <c r="J19" s="360"/>
      <c r="K19" s="360"/>
      <c r="L19" s="360"/>
    </row>
    <row r="20" ht="21" customHeight="1" spans="1:12">
      <c r="A20" s="265">
        <v>221</v>
      </c>
      <c r="B20" s="231" t="s">
        <v>119</v>
      </c>
      <c r="C20" s="266" t="s">
        <v>144</v>
      </c>
      <c r="D20" s="299">
        <v>300410</v>
      </c>
      <c r="E20" s="299">
        <v>300410</v>
      </c>
      <c r="F20" s="299"/>
      <c r="G20" s="299"/>
      <c r="H20" s="299">
        <v>300410</v>
      </c>
      <c r="I20" s="299"/>
      <c r="J20" s="360"/>
      <c r="K20" s="360"/>
      <c r="L20" s="360"/>
    </row>
    <row r="21" ht="21" customHeight="1" spans="1:12">
      <c r="A21" s="268" t="s">
        <v>145</v>
      </c>
      <c r="B21" s="231" t="s">
        <v>119</v>
      </c>
      <c r="C21" s="266" t="s">
        <v>146</v>
      </c>
      <c r="D21" s="299">
        <v>300410</v>
      </c>
      <c r="E21" s="299">
        <v>300410</v>
      </c>
      <c r="F21" s="299"/>
      <c r="G21" s="299"/>
      <c r="H21" s="299">
        <v>300410</v>
      </c>
      <c r="I21" s="299"/>
      <c r="J21" s="360"/>
      <c r="K21" s="360"/>
      <c r="L21" s="360"/>
    </row>
    <row r="22" ht="21" customHeight="1" spans="1:12">
      <c r="A22" s="265" t="s">
        <v>147</v>
      </c>
      <c r="B22" s="231" t="s">
        <v>119</v>
      </c>
      <c r="C22" s="266" t="s">
        <v>148</v>
      </c>
      <c r="D22" s="299">
        <v>300410</v>
      </c>
      <c r="E22" s="299">
        <v>300410</v>
      </c>
      <c r="F22" s="299"/>
      <c r="G22" s="299"/>
      <c r="H22" s="299">
        <v>300410</v>
      </c>
      <c r="I22" s="299"/>
      <c r="J22" s="360"/>
      <c r="K22" s="360"/>
      <c r="L22" s="360"/>
    </row>
    <row r="23" s="237" customFormat="1" ht="21" customHeight="1" spans="1:12">
      <c r="A23" s="270"/>
      <c r="B23" s="271" t="s">
        <v>149</v>
      </c>
      <c r="C23" s="271" t="s">
        <v>106</v>
      </c>
      <c r="D23" s="364">
        <v>6353250</v>
      </c>
      <c r="E23" s="364"/>
      <c r="F23" s="364"/>
      <c r="G23" s="364"/>
      <c r="H23" s="364"/>
      <c r="I23" s="364"/>
      <c r="J23" s="364">
        <v>6353250</v>
      </c>
      <c r="K23" s="364"/>
      <c r="L23" s="364">
        <v>6353250</v>
      </c>
    </row>
    <row r="24" ht="21" customHeight="1" spans="1:12">
      <c r="A24" s="231" t="s">
        <v>150</v>
      </c>
      <c r="B24" s="274" t="s">
        <v>149</v>
      </c>
      <c r="C24" s="261" t="s">
        <v>151</v>
      </c>
      <c r="D24" s="366">
        <v>4315310</v>
      </c>
      <c r="E24" s="366"/>
      <c r="F24" s="366"/>
      <c r="G24" s="366"/>
      <c r="H24" s="366"/>
      <c r="I24" s="366"/>
      <c r="J24" s="366">
        <v>4315310</v>
      </c>
      <c r="K24" s="366"/>
      <c r="L24" s="366">
        <v>4315310</v>
      </c>
    </row>
    <row r="25" ht="21" customHeight="1" spans="1:12">
      <c r="A25" s="231" t="s">
        <v>152</v>
      </c>
      <c r="B25" s="274" t="s">
        <v>149</v>
      </c>
      <c r="C25" s="261" t="s">
        <v>153</v>
      </c>
      <c r="D25" s="366">
        <v>4315310</v>
      </c>
      <c r="E25" s="366"/>
      <c r="F25" s="366"/>
      <c r="G25" s="366"/>
      <c r="H25" s="366"/>
      <c r="I25" s="366"/>
      <c r="J25" s="366">
        <v>4315310</v>
      </c>
      <c r="K25" s="366"/>
      <c r="L25" s="366">
        <v>4315310</v>
      </c>
    </row>
    <row r="26" ht="21" customHeight="1" spans="1:12">
      <c r="A26" s="231" t="s">
        <v>154</v>
      </c>
      <c r="B26" s="274" t="s">
        <v>149</v>
      </c>
      <c r="C26" s="261" t="s">
        <v>155</v>
      </c>
      <c r="D26" s="366">
        <v>4315310</v>
      </c>
      <c r="E26" s="366"/>
      <c r="F26" s="366"/>
      <c r="G26" s="366"/>
      <c r="H26" s="366"/>
      <c r="I26" s="366"/>
      <c r="J26" s="366">
        <v>4315310</v>
      </c>
      <c r="K26" s="366"/>
      <c r="L26" s="366">
        <v>4315310</v>
      </c>
    </row>
    <row r="27" ht="21" customHeight="1" spans="1:12">
      <c r="A27" s="231" t="s">
        <v>156</v>
      </c>
      <c r="B27" s="274" t="s">
        <v>149</v>
      </c>
      <c r="C27" s="261" t="s">
        <v>121</v>
      </c>
      <c r="D27" s="366">
        <v>1240323</v>
      </c>
      <c r="E27" s="366"/>
      <c r="F27" s="366"/>
      <c r="G27" s="366"/>
      <c r="H27" s="366"/>
      <c r="I27" s="366"/>
      <c r="J27" s="366">
        <v>1240323</v>
      </c>
      <c r="K27" s="366"/>
      <c r="L27" s="366">
        <v>1240323</v>
      </c>
    </row>
    <row r="28" ht="21" customHeight="1" spans="1:12">
      <c r="A28" s="231" t="s">
        <v>122</v>
      </c>
      <c r="B28" s="274" t="s">
        <v>149</v>
      </c>
      <c r="C28" s="261" t="s">
        <v>157</v>
      </c>
      <c r="D28" s="366">
        <v>981683</v>
      </c>
      <c r="E28" s="366"/>
      <c r="F28" s="366"/>
      <c r="G28" s="366"/>
      <c r="H28" s="366"/>
      <c r="I28" s="366"/>
      <c r="J28" s="366">
        <v>981683</v>
      </c>
      <c r="K28" s="366"/>
      <c r="L28" s="366">
        <v>981683</v>
      </c>
    </row>
    <row r="29" ht="21" customHeight="1" spans="1:12">
      <c r="A29" s="231" t="s">
        <v>124</v>
      </c>
      <c r="B29" s="274" t="s">
        <v>149</v>
      </c>
      <c r="C29" s="261" t="s">
        <v>125</v>
      </c>
      <c r="D29" s="366">
        <v>654455</v>
      </c>
      <c r="E29" s="366"/>
      <c r="F29" s="366"/>
      <c r="G29" s="366"/>
      <c r="H29" s="366"/>
      <c r="I29" s="366"/>
      <c r="J29" s="366">
        <v>654455</v>
      </c>
      <c r="K29" s="366"/>
      <c r="L29" s="366">
        <v>654455</v>
      </c>
    </row>
    <row r="30" ht="21" customHeight="1" spans="1:12">
      <c r="A30" s="231" t="s">
        <v>126</v>
      </c>
      <c r="B30" s="274" t="s">
        <v>149</v>
      </c>
      <c r="C30" s="261" t="s">
        <v>127</v>
      </c>
      <c r="D30" s="366">
        <v>327228</v>
      </c>
      <c r="E30" s="366"/>
      <c r="F30" s="366"/>
      <c r="G30" s="366"/>
      <c r="H30" s="366"/>
      <c r="I30" s="366"/>
      <c r="J30" s="366">
        <v>327228</v>
      </c>
      <c r="K30" s="366"/>
      <c r="L30" s="366">
        <v>327228</v>
      </c>
    </row>
    <row r="31" ht="21" customHeight="1" spans="1:12">
      <c r="A31" s="231" t="s">
        <v>128</v>
      </c>
      <c r="B31" s="274" t="s">
        <v>149</v>
      </c>
      <c r="C31" s="261" t="s">
        <v>158</v>
      </c>
      <c r="D31" s="366">
        <v>258640</v>
      </c>
      <c r="E31" s="366"/>
      <c r="F31" s="366"/>
      <c r="G31" s="366"/>
      <c r="H31" s="366"/>
      <c r="I31" s="366"/>
      <c r="J31" s="366">
        <v>258640</v>
      </c>
      <c r="K31" s="366"/>
      <c r="L31" s="366">
        <v>258640</v>
      </c>
    </row>
    <row r="32" ht="21" customHeight="1" spans="1:12">
      <c r="A32" s="231" t="s">
        <v>130</v>
      </c>
      <c r="B32" s="274" t="s">
        <v>149</v>
      </c>
      <c r="C32" s="261" t="s">
        <v>159</v>
      </c>
      <c r="D32" s="366">
        <v>258640</v>
      </c>
      <c r="E32" s="366"/>
      <c r="F32" s="366"/>
      <c r="G32" s="366"/>
      <c r="H32" s="366"/>
      <c r="I32" s="366"/>
      <c r="J32" s="366">
        <v>258640</v>
      </c>
      <c r="K32" s="366"/>
      <c r="L32" s="366">
        <v>258640</v>
      </c>
    </row>
    <row r="33" ht="21" customHeight="1" spans="1:12">
      <c r="A33" s="231" t="s">
        <v>160</v>
      </c>
      <c r="B33" s="274" t="s">
        <v>149</v>
      </c>
      <c r="C33" s="261" t="s">
        <v>132</v>
      </c>
      <c r="D33" s="366">
        <v>306776</v>
      </c>
      <c r="E33" s="366"/>
      <c r="F33" s="366"/>
      <c r="G33" s="366"/>
      <c r="H33" s="366"/>
      <c r="I33" s="366"/>
      <c r="J33" s="366">
        <v>306776</v>
      </c>
      <c r="K33" s="366"/>
      <c r="L33" s="366">
        <v>306776</v>
      </c>
    </row>
    <row r="34" ht="21" customHeight="1" spans="1:12">
      <c r="A34" s="231" t="s">
        <v>133</v>
      </c>
      <c r="B34" s="274" t="s">
        <v>149</v>
      </c>
      <c r="C34" s="261" t="s">
        <v>161</v>
      </c>
      <c r="D34" s="366">
        <v>306776</v>
      </c>
      <c r="E34" s="366"/>
      <c r="F34" s="366"/>
      <c r="G34" s="366"/>
      <c r="H34" s="366"/>
      <c r="I34" s="366"/>
      <c r="J34" s="366">
        <v>306776</v>
      </c>
      <c r="K34" s="366"/>
      <c r="L34" s="366">
        <v>306776</v>
      </c>
    </row>
    <row r="35" ht="21" customHeight="1" spans="1:12">
      <c r="A35" s="347" t="s">
        <v>162</v>
      </c>
      <c r="B35" s="274" t="s">
        <v>149</v>
      </c>
      <c r="C35" s="348" t="s">
        <v>163</v>
      </c>
      <c r="D35" s="366">
        <v>306776</v>
      </c>
      <c r="E35" s="366"/>
      <c r="F35" s="366"/>
      <c r="G35" s="366"/>
      <c r="H35" s="366"/>
      <c r="I35" s="366"/>
      <c r="J35" s="366">
        <v>306776</v>
      </c>
      <c r="K35" s="366"/>
      <c r="L35" s="366">
        <v>306776</v>
      </c>
    </row>
    <row r="36" ht="21" customHeight="1" spans="1:12">
      <c r="A36" s="231" t="s">
        <v>164</v>
      </c>
      <c r="B36" s="274" t="s">
        <v>149</v>
      </c>
      <c r="C36" s="261" t="s">
        <v>144</v>
      </c>
      <c r="D36" s="366">
        <v>490841</v>
      </c>
      <c r="E36" s="366"/>
      <c r="F36" s="366"/>
      <c r="G36" s="366"/>
      <c r="H36" s="366"/>
      <c r="I36" s="366"/>
      <c r="J36" s="366">
        <v>490841</v>
      </c>
      <c r="K36" s="366"/>
      <c r="L36" s="366">
        <v>490841</v>
      </c>
    </row>
    <row r="37" ht="21" customHeight="1" spans="1:12">
      <c r="A37" s="231" t="s">
        <v>145</v>
      </c>
      <c r="B37" s="274" t="s">
        <v>149</v>
      </c>
      <c r="C37" s="261" t="s">
        <v>165</v>
      </c>
      <c r="D37" s="366">
        <v>490841</v>
      </c>
      <c r="E37" s="366"/>
      <c r="F37" s="366"/>
      <c r="G37" s="366"/>
      <c r="H37" s="366"/>
      <c r="I37" s="366"/>
      <c r="J37" s="366">
        <v>490841</v>
      </c>
      <c r="K37" s="366"/>
      <c r="L37" s="366">
        <v>490841</v>
      </c>
    </row>
    <row r="38" ht="21" customHeight="1" spans="1:12">
      <c r="A38" s="231" t="s">
        <v>147</v>
      </c>
      <c r="B38" s="274" t="s">
        <v>149</v>
      </c>
      <c r="C38" s="261" t="s">
        <v>148</v>
      </c>
      <c r="D38" s="366">
        <v>490841</v>
      </c>
      <c r="E38" s="366"/>
      <c r="F38" s="366"/>
      <c r="G38" s="366"/>
      <c r="H38" s="366"/>
      <c r="I38" s="366"/>
      <c r="J38" s="366">
        <v>490841</v>
      </c>
      <c r="K38" s="366"/>
      <c r="L38" s="366">
        <v>490841</v>
      </c>
    </row>
    <row r="39" s="237" customFormat="1" ht="21" customHeight="1" spans="1:12">
      <c r="A39" s="270"/>
      <c r="B39" s="226" t="s">
        <v>166</v>
      </c>
      <c r="C39" s="229" t="s">
        <v>107</v>
      </c>
      <c r="D39" s="434">
        <v>2853747</v>
      </c>
      <c r="E39" s="434">
        <v>0</v>
      </c>
      <c r="F39" s="434">
        <v>0</v>
      </c>
      <c r="G39" s="434">
        <v>0</v>
      </c>
      <c r="H39" s="434">
        <v>0</v>
      </c>
      <c r="I39" s="434">
        <v>0</v>
      </c>
      <c r="J39" s="434">
        <v>2853747</v>
      </c>
      <c r="K39" s="434">
        <v>2853747</v>
      </c>
      <c r="L39" s="423"/>
    </row>
    <row r="40" ht="21" customHeight="1" spans="1:12">
      <c r="A40" s="231" t="s">
        <v>156</v>
      </c>
      <c r="B40" s="231" t="s">
        <v>166</v>
      </c>
      <c r="C40" s="261" t="s">
        <v>121</v>
      </c>
      <c r="D40" s="435">
        <f t="shared" ref="D40:K40" si="4">D41+D44</f>
        <v>499643</v>
      </c>
      <c r="E40" s="435">
        <f t="shared" si="4"/>
        <v>0</v>
      </c>
      <c r="F40" s="435">
        <f t="shared" si="4"/>
        <v>0</v>
      </c>
      <c r="G40" s="435">
        <f t="shared" si="4"/>
        <v>0</v>
      </c>
      <c r="H40" s="435">
        <f t="shared" si="4"/>
        <v>0</v>
      </c>
      <c r="I40" s="435">
        <f t="shared" si="4"/>
        <v>0</v>
      </c>
      <c r="J40" s="435">
        <f t="shared" si="4"/>
        <v>499643</v>
      </c>
      <c r="K40" s="435">
        <f t="shared" si="4"/>
        <v>499643</v>
      </c>
      <c r="L40" s="423"/>
    </row>
    <row r="41" ht="21" customHeight="1" spans="1:12">
      <c r="A41" s="231" t="s">
        <v>122</v>
      </c>
      <c r="B41" s="231" t="s">
        <v>166</v>
      </c>
      <c r="C41" s="261" t="s">
        <v>157</v>
      </c>
      <c r="D41" s="435">
        <f t="shared" ref="D41:K41" si="5">D42+D43</f>
        <v>442368</v>
      </c>
      <c r="E41" s="435">
        <f t="shared" si="5"/>
        <v>0</v>
      </c>
      <c r="F41" s="435">
        <f t="shared" si="5"/>
        <v>0</v>
      </c>
      <c r="G41" s="435">
        <f t="shared" si="5"/>
        <v>0</v>
      </c>
      <c r="H41" s="435">
        <f t="shared" si="5"/>
        <v>0</v>
      </c>
      <c r="I41" s="435">
        <f t="shared" si="5"/>
        <v>0</v>
      </c>
      <c r="J41" s="435">
        <f t="shared" si="5"/>
        <v>442368</v>
      </c>
      <c r="K41" s="435">
        <f t="shared" si="5"/>
        <v>442368</v>
      </c>
      <c r="L41" s="423"/>
    </row>
    <row r="42" ht="23.1" customHeight="1" spans="1:12">
      <c r="A42" s="231" t="s">
        <v>124</v>
      </c>
      <c r="B42" s="231" t="s">
        <v>166</v>
      </c>
      <c r="C42" s="261" t="s">
        <v>125</v>
      </c>
      <c r="D42" s="435">
        <v>294912</v>
      </c>
      <c r="E42" s="302"/>
      <c r="F42" s="302"/>
      <c r="G42" s="302"/>
      <c r="H42" s="302"/>
      <c r="I42" s="302"/>
      <c r="J42" s="435">
        <v>294912</v>
      </c>
      <c r="K42" s="435">
        <v>294912</v>
      </c>
      <c r="L42" s="302"/>
    </row>
    <row r="43" ht="23.1" customHeight="1" spans="1:12">
      <c r="A43" s="231" t="s">
        <v>126</v>
      </c>
      <c r="B43" s="231" t="s">
        <v>166</v>
      </c>
      <c r="C43" s="261" t="s">
        <v>127</v>
      </c>
      <c r="D43" s="435">
        <v>147456</v>
      </c>
      <c r="E43" s="302"/>
      <c r="F43" s="302"/>
      <c r="G43" s="302"/>
      <c r="H43" s="302"/>
      <c r="I43" s="302"/>
      <c r="J43" s="435">
        <v>147456</v>
      </c>
      <c r="K43" s="435">
        <v>147456</v>
      </c>
      <c r="L43" s="302"/>
    </row>
    <row r="44" ht="23.1" customHeight="1" spans="1:12">
      <c r="A44" s="231" t="s">
        <v>128</v>
      </c>
      <c r="B44" s="231" t="s">
        <v>166</v>
      </c>
      <c r="C44" s="261" t="s">
        <v>158</v>
      </c>
      <c r="D44" s="435">
        <v>57275</v>
      </c>
      <c r="E44" s="302"/>
      <c r="F44" s="302"/>
      <c r="G44" s="302"/>
      <c r="H44" s="302"/>
      <c r="I44" s="302"/>
      <c r="J44" s="435">
        <v>57275</v>
      </c>
      <c r="K44" s="435">
        <v>57275</v>
      </c>
      <c r="L44" s="302"/>
    </row>
    <row r="45" ht="23.1" customHeight="1" spans="1:12">
      <c r="A45" s="231" t="s">
        <v>130</v>
      </c>
      <c r="B45" s="231" t="s">
        <v>166</v>
      </c>
      <c r="C45" s="261" t="s">
        <v>159</v>
      </c>
      <c r="D45" s="435">
        <v>57275</v>
      </c>
      <c r="E45" s="302"/>
      <c r="F45" s="302"/>
      <c r="G45" s="302"/>
      <c r="H45" s="302"/>
      <c r="I45" s="302"/>
      <c r="J45" s="435">
        <v>57275</v>
      </c>
      <c r="K45" s="435">
        <v>57275</v>
      </c>
      <c r="L45" s="302"/>
    </row>
    <row r="46" ht="23.1" customHeight="1" spans="1:12">
      <c r="A46" s="231" t="s">
        <v>160</v>
      </c>
      <c r="B46" s="231" t="s">
        <v>166</v>
      </c>
      <c r="C46" s="261" t="s">
        <v>132</v>
      </c>
      <c r="D46" s="435">
        <v>138240</v>
      </c>
      <c r="E46" s="302"/>
      <c r="F46" s="302"/>
      <c r="G46" s="302"/>
      <c r="H46" s="302"/>
      <c r="I46" s="302"/>
      <c r="J46" s="435">
        <v>138240</v>
      </c>
      <c r="K46" s="435">
        <v>138240</v>
      </c>
      <c r="L46" s="302"/>
    </row>
    <row r="47" ht="23.1" customHeight="1" spans="1:12">
      <c r="A47" s="231" t="s">
        <v>133</v>
      </c>
      <c r="B47" s="231" t="s">
        <v>166</v>
      </c>
      <c r="C47" s="261" t="s">
        <v>161</v>
      </c>
      <c r="D47" s="435">
        <v>138240</v>
      </c>
      <c r="E47" s="302"/>
      <c r="F47" s="302"/>
      <c r="G47" s="302"/>
      <c r="H47" s="302"/>
      <c r="I47" s="302"/>
      <c r="J47" s="435">
        <v>138240</v>
      </c>
      <c r="K47" s="435">
        <v>138240</v>
      </c>
      <c r="L47" s="302"/>
    </row>
    <row r="48" ht="23.1" customHeight="1" spans="1:12">
      <c r="A48" s="231" t="s">
        <v>167</v>
      </c>
      <c r="B48" s="231" t="s">
        <v>166</v>
      </c>
      <c r="C48" s="348" t="s">
        <v>163</v>
      </c>
      <c r="D48" s="435">
        <v>138240</v>
      </c>
      <c r="E48" s="302"/>
      <c r="F48" s="302"/>
      <c r="G48" s="302"/>
      <c r="H48" s="302"/>
      <c r="I48" s="302"/>
      <c r="J48" s="435">
        <v>138240</v>
      </c>
      <c r="K48" s="435">
        <v>138240</v>
      </c>
      <c r="L48" s="302"/>
    </row>
    <row r="49" ht="23.1" customHeight="1" spans="1:12">
      <c r="A49" s="231" t="s">
        <v>168</v>
      </c>
      <c r="B49" s="231" t="s">
        <v>166</v>
      </c>
      <c r="C49" s="261" t="s">
        <v>169</v>
      </c>
      <c r="D49" s="435">
        <v>1994680.48</v>
      </c>
      <c r="E49" s="302"/>
      <c r="F49" s="302"/>
      <c r="G49" s="302"/>
      <c r="H49" s="302"/>
      <c r="I49" s="302"/>
      <c r="J49" s="435">
        <v>1994680.48</v>
      </c>
      <c r="K49" s="435">
        <v>1994680.48</v>
      </c>
      <c r="L49" s="302"/>
    </row>
    <row r="50" ht="23.1" customHeight="1" spans="1:12">
      <c r="A50" s="231" t="s">
        <v>170</v>
      </c>
      <c r="B50" s="231" t="s">
        <v>166</v>
      </c>
      <c r="C50" s="261" t="s">
        <v>171</v>
      </c>
      <c r="D50" s="435">
        <v>1994680.48</v>
      </c>
      <c r="E50" s="302"/>
      <c r="F50" s="302"/>
      <c r="G50" s="302"/>
      <c r="H50" s="302"/>
      <c r="I50" s="302"/>
      <c r="J50" s="435">
        <v>1994680.48</v>
      </c>
      <c r="K50" s="435">
        <v>1994680.48</v>
      </c>
      <c r="L50" s="302"/>
    </row>
    <row r="51" ht="23.1" customHeight="1" spans="1:12">
      <c r="A51" s="231" t="s">
        <v>172</v>
      </c>
      <c r="B51" s="231" t="s">
        <v>166</v>
      </c>
      <c r="C51" s="261" t="s">
        <v>155</v>
      </c>
      <c r="D51" s="435">
        <v>1994680.48</v>
      </c>
      <c r="E51" s="302"/>
      <c r="F51" s="302"/>
      <c r="G51" s="302"/>
      <c r="H51" s="302"/>
      <c r="I51" s="302"/>
      <c r="J51" s="435">
        <v>1994680.48</v>
      </c>
      <c r="K51" s="435">
        <v>1994680.48</v>
      </c>
      <c r="L51" s="302"/>
    </row>
    <row r="52" ht="23.1" customHeight="1" spans="1:12">
      <c r="A52" s="231" t="s">
        <v>164</v>
      </c>
      <c r="B52" s="231" t="s">
        <v>166</v>
      </c>
      <c r="C52" s="261" t="s">
        <v>144</v>
      </c>
      <c r="D52" s="435">
        <v>221184</v>
      </c>
      <c r="E52" s="302"/>
      <c r="F52" s="302"/>
      <c r="G52" s="302"/>
      <c r="H52" s="302"/>
      <c r="I52" s="302"/>
      <c r="J52" s="435">
        <v>221184</v>
      </c>
      <c r="K52" s="435">
        <v>221184</v>
      </c>
      <c r="L52" s="302"/>
    </row>
    <row r="53" ht="23.1" customHeight="1" spans="1:12">
      <c r="A53" s="231" t="s">
        <v>145</v>
      </c>
      <c r="B53" s="231" t="s">
        <v>166</v>
      </c>
      <c r="C53" s="261" t="s">
        <v>165</v>
      </c>
      <c r="D53" s="435">
        <v>221184</v>
      </c>
      <c r="E53" s="302"/>
      <c r="F53" s="302"/>
      <c r="G53" s="302"/>
      <c r="H53" s="302"/>
      <c r="I53" s="302"/>
      <c r="J53" s="435">
        <v>221184</v>
      </c>
      <c r="K53" s="435">
        <v>221184</v>
      </c>
      <c r="L53" s="302"/>
    </row>
    <row r="54" ht="23.1" customHeight="1" spans="1:12">
      <c r="A54" s="231" t="s">
        <v>147</v>
      </c>
      <c r="B54" s="231" t="s">
        <v>166</v>
      </c>
      <c r="C54" s="261" t="s">
        <v>148</v>
      </c>
      <c r="D54" s="435">
        <v>221184</v>
      </c>
      <c r="E54" s="302"/>
      <c r="F54" s="302"/>
      <c r="G54" s="302"/>
      <c r="H54" s="302"/>
      <c r="I54" s="302"/>
      <c r="J54" s="435">
        <v>221184</v>
      </c>
      <c r="K54" s="435">
        <v>221184</v>
      </c>
      <c r="L54" s="302"/>
    </row>
    <row r="55" s="251" customFormat="1" ht="23.25" customHeight="1" spans="1:12">
      <c r="A55" s="257"/>
      <c r="B55" s="354" t="s">
        <v>175</v>
      </c>
      <c r="C55" s="355" t="s">
        <v>108</v>
      </c>
      <c r="D55" s="436">
        <f t="shared" ref="D55:D70" si="6">E55+J55</f>
        <v>8262260.78</v>
      </c>
      <c r="E55" s="436">
        <f t="shared" ref="E55:E70" si="7">F55+G55+H55+I55</f>
        <v>8262260.78</v>
      </c>
      <c r="F55" s="413">
        <f t="shared" ref="F55:I55" si="8">F56+F59+F65+F68</f>
        <v>5665432</v>
      </c>
      <c r="G55" s="413">
        <f t="shared" si="8"/>
        <v>1806441.1</v>
      </c>
      <c r="H55" s="413">
        <f t="shared" si="8"/>
        <v>645046.56</v>
      </c>
      <c r="I55" s="413">
        <f t="shared" si="8"/>
        <v>145341.12</v>
      </c>
      <c r="J55" s="364"/>
      <c r="K55" s="304"/>
      <c r="L55" s="304"/>
    </row>
    <row r="56" s="212" customFormat="1" ht="23.25" customHeight="1" spans="1:12">
      <c r="A56" s="289">
        <v>214</v>
      </c>
      <c r="B56" s="290">
        <v>405007</v>
      </c>
      <c r="C56" s="291" t="s">
        <v>176</v>
      </c>
      <c r="D56" s="437">
        <f t="shared" si="6"/>
        <v>5870213.12</v>
      </c>
      <c r="E56" s="437">
        <f t="shared" si="7"/>
        <v>5870213.12</v>
      </c>
      <c r="F56" s="416">
        <v>5665432</v>
      </c>
      <c r="G56" s="416">
        <v>59440</v>
      </c>
      <c r="H56" s="416"/>
      <c r="I56" s="416">
        <v>145341.12</v>
      </c>
      <c r="J56" s="364"/>
      <c r="K56" s="304"/>
      <c r="L56" s="304"/>
    </row>
    <row r="57" s="212" customFormat="1" ht="23.25" customHeight="1" spans="1:12">
      <c r="A57" s="289" t="s">
        <v>138</v>
      </c>
      <c r="B57" s="290">
        <v>405007</v>
      </c>
      <c r="C57" s="295" t="s">
        <v>139</v>
      </c>
      <c r="D57" s="437">
        <f t="shared" si="6"/>
        <v>5870213.12</v>
      </c>
      <c r="E57" s="437">
        <f t="shared" si="7"/>
        <v>5870213.12</v>
      </c>
      <c r="F57" s="416">
        <v>5665432</v>
      </c>
      <c r="G57" s="416">
        <v>59440</v>
      </c>
      <c r="H57" s="416"/>
      <c r="I57" s="416">
        <v>145341.12</v>
      </c>
      <c r="J57" s="364"/>
      <c r="K57" s="304"/>
      <c r="L57" s="304"/>
    </row>
    <row r="58" s="212" customFormat="1" ht="23.25" customHeight="1" spans="1:12">
      <c r="A58" s="296" t="s">
        <v>140</v>
      </c>
      <c r="B58" s="290">
        <v>405007</v>
      </c>
      <c r="C58" s="295" t="s">
        <v>155</v>
      </c>
      <c r="D58" s="437">
        <f t="shared" si="6"/>
        <v>5870213.12</v>
      </c>
      <c r="E58" s="437">
        <f t="shared" si="7"/>
        <v>5870213.12</v>
      </c>
      <c r="F58" s="416">
        <v>5665432</v>
      </c>
      <c r="G58" s="416">
        <v>59440</v>
      </c>
      <c r="H58" s="416"/>
      <c r="I58" s="416">
        <v>145341.12</v>
      </c>
      <c r="J58" s="364"/>
      <c r="K58" s="304"/>
      <c r="L58" s="439"/>
    </row>
    <row r="59" s="212" customFormat="1" ht="23.25" customHeight="1" spans="1:12">
      <c r="A59" s="289">
        <v>208</v>
      </c>
      <c r="B59" s="290">
        <v>405007</v>
      </c>
      <c r="C59" s="295" t="s">
        <v>121</v>
      </c>
      <c r="D59" s="437">
        <f t="shared" si="6"/>
        <v>1343847</v>
      </c>
      <c r="E59" s="437">
        <f t="shared" si="7"/>
        <v>1343847</v>
      </c>
      <c r="F59" s="425"/>
      <c r="G59" s="425">
        <v>1343847</v>
      </c>
      <c r="H59" s="366"/>
      <c r="I59" s="366"/>
      <c r="J59" s="364"/>
      <c r="K59" s="304"/>
      <c r="L59" s="304"/>
    </row>
    <row r="60" s="212" customFormat="1" ht="23.25" customHeight="1" spans="1:12">
      <c r="A60" s="289" t="s">
        <v>122</v>
      </c>
      <c r="B60" s="290">
        <v>405007</v>
      </c>
      <c r="C60" s="295" t="s">
        <v>157</v>
      </c>
      <c r="D60" s="437">
        <f t="shared" si="6"/>
        <v>1290093.12</v>
      </c>
      <c r="E60" s="437">
        <f t="shared" si="7"/>
        <v>1290093.12</v>
      </c>
      <c r="F60" s="425"/>
      <c r="G60" s="425">
        <v>1290093.12</v>
      </c>
      <c r="H60" s="364"/>
      <c r="I60" s="364"/>
      <c r="J60" s="364"/>
      <c r="K60" s="304"/>
      <c r="L60" s="304"/>
    </row>
    <row r="61" s="212" customFormat="1" ht="23.25" customHeight="1" spans="1:12">
      <c r="A61" s="296" t="s">
        <v>124</v>
      </c>
      <c r="B61" s="290">
        <v>405007</v>
      </c>
      <c r="C61" s="295" t="s">
        <v>125</v>
      </c>
      <c r="D61" s="437">
        <f t="shared" si="6"/>
        <v>860062.08</v>
      </c>
      <c r="E61" s="437">
        <f t="shared" si="7"/>
        <v>860062.08</v>
      </c>
      <c r="F61" s="425"/>
      <c r="G61" s="425">
        <v>860062.08</v>
      </c>
      <c r="H61" s="364"/>
      <c r="I61" s="364"/>
      <c r="J61" s="364"/>
      <c r="K61" s="304"/>
      <c r="L61" s="304"/>
    </row>
    <row r="62" s="212" customFormat="1" ht="23.25" customHeight="1" spans="1:12">
      <c r="A62" s="296" t="s">
        <v>126</v>
      </c>
      <c r="B62" s="290">
        <v>405007</v>
      </c>
      <c r="C62" s="295" t="s">
        <v>127</v>
      </c>
      <c r="D62" s="437">
        <f t="shared" si="6"/>
        <v>430031.04</v>
      </c>
      <c r="E62" s="437">
        <f t="shared" si="7"/>
        <v>430031.04</v>
      </c>
      <c r="F62" s="425"/>
      <c r="G62" s="425">
        <v>430031.04</v>
      </c>
      <c r="H62" s="364"/>
      <c r="I62" s="364"/>
      <c r="J62" s="364"/>
      <c r="K62" s="304"/>
      <c r="L62" s="304"/>
    </row>
    <row r="63" s="212" customFormat="1" ht="23.25" customHeight="1" spans="1:12">
      <c r="A63" s="289" t="s">
        <v>128</v>
      </c>
      <c r="B63" s="290">
        <v>405007</v>
      </c>
      <c r="C63" s="295" t="s">
        <v>158</v>
      </c>
      <c r="D63" s="437">
        <f t="shared" si="6"/>
        <v>53753.88</v>
      </c>
      <c r="E63" s="437">
        <f t="shared" si="7"/>
        <v>53753.88</v>
      </c>
      <c r="F63" s="425"/>
      <c r="G63" s="425">
        <v>53753.88</v>
      </c>
      <c r="H63" s="364"/>
      <c r="I63" s="364"/>
      <c r="J63" s="364"/>
      <c r="K63" s="304"/>
      <c r="L63" s="304"/>
    </row>
    <row r="64" s="212" customFormat="1" ht="23.25" customHeight="1" spans="1:12">
      <c r="A64" s="296" t="s">
        <v>130</v>
      </c>
      <c r="B64" s="290">
        <v>405007</v>
      </c>
      <c r="C64" s="295" t="s">
        <v>159</v>
      </c>
      <c r="D64" s="437">
        <f t="shared" si="6"/>
        <v>53753.88</v>
      </c>
      <c r="E64" s="437">
        <f t="shared" si="7"/>
        <v>53753.88</v>
      </c>
      <c r="F64" s="425"/>
      <c r="G64" s="425">
        <v>53753.88</v>
      </c>
      <c r="H64" s="364"/>
      <c r="I64" s="364"/>
      <c r="J64" s="364"/>
      <c r="K64" s="304"/>
      <c r="L64" s="304"/>
    </row>
    <row r="65" s="212" customFormat="1" ht="23.25" customHeight="1" spans="1:12">
      <c r="A65" s="289">
        <v>210</v>
      </c>
      <c r="B65" s="290">
        <v>405007</v>
      </c>
      <c r="C65" s="295" t="s">
        <v>132</v>
      </c>
      <c r="D65" s="437">
        <f t="shared" si="6"/>
        <v>403154.1</v>
      </c>
      <c r="E65" s="437">
        <f t="shared" si="7"/>
        <v>403154.1</v>
      </c>
      <c r="F65" s="425"/>
      <c r="G65" s="425">
        <v>403154.1</v>
      </c>
      <c r="H65" s="364"/>
      <c r="I65" s="364"/>
      <c r="J65" s="364"/>
      <c r="K65" s="304"/>
      <c r="L65" s="304"/>
    </row>
    <row r="66" s="212" customFormat="1" ht="23.25" customHeight="1" spans="1:12">
      <c r="A66" s="289" t="s">
        <v>133</v>
      </c>
      <c r="B66" s="290">
        <v>405007</v>
      </c>
      <c r="C66" s="295" t="s">
        <v>161</v>
      </c>
      <c r="D66" s="437">
        <f t="shared" si="6"/>
        <v>403154.1</v>
      </c>
      <c r="E66" s="437">
        <f t="shared" si="7"/>
        <v>403154.1</v>
      </c>
      <c r="F66" s="425"/>
      <c r="G66" s="425">
        <v>403154.1</v>
      </c>
      <c r="H66" s="364"/>
      <c r="I66" s="364"/>
      <c r="J66" s="364"/>
      <c r="K66" s="304"/>
      <c r="L66" s="304"/>
    </row>
    <row r="67" s="212" customFormat="1" ht="23.25" customHeight="1" spans="1:12">
      <c r="A67" s="296" t="s">
        <v>167</v>
      </c>
      <c r="B67" s="290">
        <v>405007</v>
      </c>
      <c r="C67" s="348" t="s">
        <v>163</v>
      </c>
      <c r="D67" s="437">
        <f t="shared" si="6"/>
        <v>403154.1</v>
      </c>
      <c r="E67" s="437">
        <f t="shared" si="7"/>
        <v>403154.1</v>
      </c>
      <c r="F67" s="425"/>
      <c r="G67" s="425">
        <v>403154.1</v>
      </c>
      <c r="H67" s="364"/>
      <c r="I67" s="364"/>
      <c r="J67" s="364"/>
      <c r="K67" s="304"/>
      <c r="L67" s="304"/>
    </row>
    <row r="68" s="212" customFormat="1" ht="23.25" customHeight="1" spans="1:12">
      <c r="A68" s="289">
        <v>221</v>
      </c>
      <c r="B68" s="290">
        <v>405007</v>
      </c>
      <c r="C68" s="295" t="s">
        <v>144</v>
      </c>
      <c r="D68" s="437">
        <f t="shared" si="6"/>
        <v>645046.56</v>
      </c>
      <c r="E68" s="437">
        <f t="shared" si="7"/>
        <v>645046.56</v>
      </c>
      <c r="F68" s="425"/>
      <c r="G68" s="364"/>
      <c r="H68" s="425">
        <v>645046.56</v>
      </c>
      <c r="I68" s="364"/>
      <c r="J68" s="364"/>
      <c r="K68" s="304"/>
      <c r="L68" s="304"/>
    </row>
    <row r="69" s="212" customFormat="1" ht="23.25" customHeight="1" spans="1:12">
      <c r="A69" s="289" t="s">
        <v>145</v>
      </c>
      <c r="B69" s="290">
        <v>405007</v>
      </c>
      <c r="C69" s="295" t="s">
        <v>165</v>
      </c>
      <c r="D69" s="437">
        <f t="shared" si="6"/>
        <v>645046.56</v>
      </c>
      <c r="E69" s="437">
        <f t="shared" si="7"/>
        <v>645046.56</v>
      </c>
      <c r="F69" s="425"/>
      <c r="G69" s="364"/>
      <c r="H69" s="425">
        <v>645046.56</v>
      </c>
      <c r="I69" s="364"/>
      <c r="J69" s="364"/>
      <c r="K69" s="304"/>
      <c r="L69" s="304"/>
    </row>
    <row r="70" s="212" customFormat="1" ht="23.25" customHeight="1" spans="1:12">
      <c r="A70" s="296" t="s">
        <v>147</v>
      </c>
      <c r="B70" s="290">
        <v>405007</v>
      </c>
      <c r="C70" s="295" t="s">
        <v>148</v>
      </c>
      <c r="D70" s="437">
        <f t="shared" si="6"/>
        <v>645046.56</v>
      </c>
      <c r="E70" s="437">
        <f t="shared" si="7"/>
        <v>645046.56</v>
      </c>
      <c r="F70" s="425"/>
      <c r="G70" s="364"/>
      <c r="H70" s="425">
        <v>645046.56</v>
      </c>
      <c r="I70" s="364"/>
      <c r="J70" s="364"/>
      <c r="K70" s="304"/>
      <c r="L70" s="304"/>
    </row>
    <row r="71" ht="23.25" customHeight="1" spans="1:12">
      <c r="A71" s="308"/>
      <c r="B71" s="309" t="s">
        <v>177</v>
      </c>
      <c r="C71" s="309" t="s">
        <v>109</v>
      </c>
      <c r="D71" s="434">
        <v>1522860</v>
      </c>
      <c r="E71" s="434">
        <v>0</v>
      </c>
      <c r="F71" s="434">
        <v>0</v>
      </c>
      <c r="G71" s="434">
        <v>0</v>
      </c>
      <c r="H71" s="434">
        <v>0</v>
      </c>
      <c r="I71" s="434">
        <v>0</v>
      </c>
      <c r="J71" s="434">
        <v>1522860</v>
      </c>
      <c r="K71" s="434">
        <v>1522860</v>
      </c>
      <c r="L71" s="441">
        <v>0</v>
      </c>
    </row>
    <row r="72" ht="23.25" customHeight="1" spans="1:12">
      <c r="A72" s="311">
        <v>208</v>
      </c>
      <c r="B72" s="312" t="s">
        <v>177</v>
      </c>
      <c r="C72" s="313" t="s">
        <v>121</v>
      </c>
      <c r="D72" s="435">
        <f t="shared" ref="D72:D86" si="9">E72+K72+S72+T72</f>
        <v>255479</v>
      </c>
      <c r="E72" s="440"/>
      <c r="F72" s="440"/>
      <c r="G72" s="440"/>
      <c r="H72" s="440"/>
      <c r="I72" s="440"/>
      <c r="J72" s="435">
        <f t="shared" ref="J72:J86" si="10">K72+Q72+Y72+Z72</f>
        <v>255479</v>
      </c>
      <c r="K72" s="435">
        <v>255479</v>
      </c>
      <c r="L72" s="441"/>
    </row>
    <row r="73" ht="23.25" customHeight="1" spans="1:12">
      <c r="A73" s="308">
        <v>20805</v>
      </c>
      <c r="B73" s="312" t="s">
        <v>177</v>
      </c>
      <c r="C73" s="313" t="s">
        <v>123</v>
      </c>
      <c r="D73" s="435">
        <f t="shared" si="9"/>
        <v>238579</v>
      </c>
      <c r="E73" s="440"/>
      <c r="F73" s="440"/>
      <c r="G73" s="440"/>
      <c r="H73" s="440"/>
      <c r="I73" s="440"/>
      <c r="J73" s="435">
        <f t="shared" si="10"/>
        <v>238579</v>
      </c>
      <c r="K73" s="435">
        <v>238579</v>
      </c>
      <c r="L73" s="441"/>
    </row>
    <row r="74" ht="23.25" customHeight="1" spans="1:12">
      <c r="A74" s="315">
        <v>2080505</v>
      </c>
      <c r="B74" s="312" t="s">
        <v>177</v>
      </c>
      <c r="C74" s="313" t="s">
        <v>180</v>
      </c>
      <c r="D74" s="435">
        <f t="shared" si="9"/>
        <v>159053</v>
      </c>
      <c r="E74" s="440"/>
      <c r="F74" s="440"/>
      <c r="G74" s="440"/>
      <c r="H74" s="440"/>
      <c r="I74" s="440"/>
      <c r="J74" s="435">
        <f t="shared" si="10"/>
        <v>159053</v>
      </c>
      <c r="K74" s="435">
        <v>159053</v>
      </c>
      <c r="L74" s="441"/>
    </row>
    <row r="75" ht="23.25" customHeight="1" spans="1:12">
      <c r="A75" s="315">
        <v>2080506</v>
      </c>
      <c r="B75" s="312" t="s">
        <v>177</v>
      </c>
      <c r="C75" s="313" t="s">
        <v>181</v>
      </c>
      <c r="D75" s="435">
        <f t="shared" si="9"/>
        <v>79526</v>
      </c>
      <c r="E75" s="440"/>
      <c r="F75" s="440"/>
      <c r="G75" s="440"/>
      <c r="H75" s="440"/>
      <c r="I75" s="440"/>
      <c r="J75" s="435">
        <f t="shared" si="10"/>
        <v>79526</v>
      </c>
      <c r="K75" s="435">
        <v>79526</v>
      </c>
      <c r="L75" s="441"/>
    </row>
    <row r="76" ht="23.25" customHeight="1" spans="1:12">
      <c r="A76" s="308">
        <v>20899</v>
      </c>
      <c r="B76" s="312" t="s">
        <v>177</v>
      </c>
      <c r="C76" s="313" t="s">
        <v>129</v>
      </c>
      <c r="D76" s="435">
        <f t="shared" si="9"/>
        <v>16900</v>
      </c>
      <c r="E76" s="440"/>
      <c r="F76" s="440"/>
      <c r="G76" s="440"/>
      <c r="H76" s="440"/>
      <c r="I76" s="440"/>
      <c r="J76" s="435">
        <f t="shared" si="10"/>
        <v>16900</v>
      </c>
      <c r="K76" s="435">
        <v>16900</v>
      </c>
      <c r="L76" s="441"/>
    </row>
    <row r="77" ht="23.25" customHeight="1" spans="1:12">
      <c r="A77" s="315">
        <v>2089999</v>
      </c>
      <c r="B77" s="312" t="s">
        <v>177</v>
      </c>
      <c r="C77" s="313" t="s">
        <v>182</v>
      </c>
      <c r="D77" s="435">
        <f t="shared" si="9"/>
        <v>16900</v>
      </c>
      <c r="E77" s="440"/>
      <c r="F77" s="440"/>
      <c r="G77" s="440"/>
      <c r="H77" s="440"/>
      <c r="I77" s="440"/>
      <c r="J77" s="435">
        <f t="shared" si="10"/>
        <v>16900</v>
      </c>
      <c r="K77" s="435">
        <v>16900</v>
      </c>
      <c r="L77" s="441"/>
    </row>
    <row r="78" ht="23.25" customHeight="1" spans="1:12">
      <c r="A78" s="311">
        <v>210</v>
      </c>
      <c r="B78" s="312" t="s">
        <v>177</v>
      </c>
      <c r="C78" s="313" t="s">
        <v>132</v>
      </c>
      <c r="D78" s="435">
        <f t="shared" si="9"/>
        <v>74556</v>
      </c>
      <c r="E78" s="440"/>
      <c r="F78" s="440"/>
      <c r="G78" s="440"/>
      <c r="H78" s="440"/>
      <c r="I78" s="440"/>
      <c r="J78" s="435">
        <f t="shared" si="10"/>
        <v>74556</v>
      </c>
      <c r="K78" s="435">
        <v>74556</v>
      </c>
      <c r="L78" s="441"/>
    </row>
    <row r="79" ht="23.25" customHeight="1" spans="1:12">
      <c r="A79" s="308">
        <v>21011</v>
      </c>
      <c r="B79" s="312" t="s">
        <v>177</v>
      </c>
      <c r="C79" s="313" t="s">
        <v>161</v>
      </c>
      <c r="D79" s="435">
        <f t="shared" si="9"/>
        <v>74556</v>
      </c>
      <c r="E79" s="440"/>
      <c r="F79" s="440"/>
      <c r="G79" s="440"/>
      <c r="H79" s="440"/>
      <c r="I79" s="440"/>
      <c r="J79" s="435">
        <f t="shared" si="10"/>
        <v>74556</v>
      </c>
      <c r="K79" s="435">
        <v>74556</v>
      </c>
      <c r="L79" s="441"/>
    </row>
    <row r="80" ht="23.25" customHeight="1" spans="1:12">
      <c r="A80" s="316">
        <v>2101102</v>
      </c>
      <c r="B80" s="312" t="s">
        <v>177</v>
      </c>
      <c r="C80" s="348" t="s">
        <v>163</v>
      </c>
      <c r="D80" s="435">
        <f t="shared" si="9"/>
        <v>74556</v>
      </c>
      <c r="E80" s="440"/>
      <c r="F80" s="440"/>
      <c r="G80" s="440"/>
      <c r="H80" s="440"/>
      <c r="I80" s="440"/>
      <c r="J80" s="435">
        <f t="shared" si="10"/>
        <v>74556</v>
      </c>
      <c r="K80" s="435">
        <v>74556</v>
      </c>
      <c r="L80" s="441"/>
    </row>
    <row r="81" ht="23.25" customHeight="1" spans="1:12">
      <c r="A81" s="311">
        <v>214</v>
      </c>
      <c r="B81" s="312" t="s">
        <v>177</v>
      </c>
      <c r="C81" s="313" t="s">
        <v>137</v>
      </c>
      <c r="D81" s="435">
        <f t="shared" si="9"/>
        <v>1073535</v>
      </c>
      <c r="E81" s="440"/>
      <c r="F81" s="440"/>
      <c r="G81" s="440"/>
      <c r="H81" s="440"/>
      <c r="I81" s="440"/>
      <c r="J81" s="435">
        <f t="shared" si="10"/>
        <v>1073535</v>
      </c>
      <c r="K81" s="435">
        <v>1073535</v>
      </c>
      <c r="L81" s="441"/>
    </row>
    <row r="82" ht="23.25" customHeight="1" spans="1:12">
      <c r="A82" s="308">
        <v>21401</v>
      </c>
      <c r="B82" s="312" t="s">
        <v>177</v>
      </c>
      <c r="C82" s="313" t="s">
        <v>139</v>
      </c>
      <c r="D82" s="435">
        <f t="shared" si="9"/>
        <v>1073535</v>
      </c>
      <c r="E82" s="440"/>
      <c r="F82" s="440"/>
      <c r="G82" s="440"/>
      <c r="H82" s="440"/>
      <c r="I82" s="440"/>
      <c r="J82" s="435">
        <f t="shared" si="10"/>
        <v>1073535</v>
      </c>
      <c r="K82" s="435">
        <v>1073535</v>
      </c>
      <c r="L82" s="441"/>
    </row>
    <row r="83" ht="23.25" customHeight="1" spans="1:12">
      <c r="A83" s="316">
        <v>2140101</v>
      </c>
      <c r="B83" s="312" t="s">
        <v>177</v>
      </c>
      <c r="C83" s="313" t="s">
        <v>141</v>
      </c>
      <c r="D83" s="435">
        <f t="shared" si="9"/>
        <v>1073535</v>
      </c>
      <c r="E83" s="440"/>
      <c r="F83" s="440"/>
      <c r="G83" s="440"/>
      <c r="H83" s="440"/>
      <c r="I83" s="440"/>
      <c r="J83" s="435">
        <f t="shared" si="10"/>
        <v>1073535</v>
      </c>
      <c r="K83" s="435">
        <v>1073535</v>
      </c>
      <c r="L83" s="441"/>
    </row>
    <row r="84" ht="23.25" customHeight="1" spans="1:12">
      <c r="A84" s="311">
        <v>221</v>
      </c>
      <c r="B84" s="312" t="s">
        <v>177</v>
      </c>
      <c r="C84" s="313" t="s">
        <v>144</v>
      </c>
      <c r="D84" s="435">
        <f t="shared" si="9"/>
        <v>119290</v>
      </c>
      <c r="E84" s="440"/>
      <c r="F84" s="440"/>
      <c r="G84" s="440"/>
      <c r="H84" s="440"/>
      <c r="I84" s="440"/>
      <c r="J84" s="435">
        <f t="shared" si="10"/>
        <v>119290</v>
      </c>
      <c r="K84" s="435">
        <v>119290</v>
      </c>
      <c r="L84" s="441"/>
    </row>
    <row r="85" ht="23.25" customHeight="1" spans="1:12">
      <c r="A85" s="308">
        <v>22102</v>
      </c>
      <c r="B85" s="312" t="s">
        <v>177</v>
      </c>
      <c r="C85" s="313" t="s">
        <v>165</v>
      </c>
      <c r="D85" s="435">
        <f t="shared" si="9"/>
        <v>119290</v>
      </c>
      <c r="E85" s="440"/>
      <c r="F85" s="440"/>
      <c r="G85" s="440"/>
      <c r="H85" s="440"/>
      <c r="I85" s="440"/>
      <c r="J85" s="435">
        <f t="shared" si="10"/>
        <v>119290</v>
      </c>
      <c r="K85" s="435">
        <v>119290</v>
      </c>
      <c r="L85" s="441"/>
    </row>
    <row r="86" ht="23.25" customHeight="1" spans="1:12">
      <c r="A86" s="316">
        <v>2210201</v>
      </c>
      <c r="B86" s="312" t="s">
        <v>177</v>
      </c>
      <c r="C86" s="313" t="s">
        <v>148</v>
      </c>
      <c r="D86" s="435">
        <f t="shared" si="9"/>
        <v>119290</v>
      </c>
      <c r="E86" s="440"/>
      <c r="F86" s="440"/>
      <c r="G86" s="440"/>
      <c r="H86" s="440"/>
      <c r="I86" s="440"/>
      <c r="J86" s="435">
        <f t="shared" si="10"/>
        <v>119290</v>
      </c>
      <c r="K86" s="435">
        <v>119290</v>
      </c>
      <c r="L86" s="441"/>
    </row>
    <row r="87" s="237" customFormat="1" ht="23.25" customHeight="1" spans="1:12">
      <c r="A87" s="309"/>
      <c r="B87" s="309" t="s">
        <v>183</v>
      </c>
      <c r="C87" s="317" t="s">
        <v>184</v>
      </c>
      <c r="D87" s="434">
        <f>D88+D94+D97+D100</f>
        <v>78038</v>
      </c>
      <c r="E87" s="434">
        <v>0</v>
      </c>
      <c r="F87" s="434">
        <v>0</v>
      </c>
      <c r="G87" s="434">
        <v>0</v>
      </c>
      <c r="H87" s="434">
        <v>0</v>
      </c>
      <c r="I87" s="434">
        <v>0</v>
      </c>
      <c r="J87" s="434">
        <f>J88+J94+J97+J100</f>
        <v>78038</v>
      </c>
      <c r="K87" s="434">
        <f>K88+K94+K97+K100</f>
        <v>78038</v>
      </c>
      <c r="L87" s="442">
        <v>0</v>
      </c>
    </row>
    <row r="88" ht="23.25" customHeight="1" spans="1:12">
      <c r="A88" s="312">
        <v>208</v>
      </c>
      <c r="B88" s="312" t="s">
        <v>183</v>
      </c>
      <c r="C88" s="319" t="s">
        <v>121</v>
      </c>
      <c r="D88" s="440">
        <f>D89+D92</f>
        <v>13147</v>
      </c>
      <c r="E88" s="440"/>
      <c r="F88" s="440"/>
      <c r="G88" s="440"/>
      <c r="H88" s="440"/>
      <c r="I88" s="440"/>
      <c r="J88" s="440">
        <f>J89+J92</f>
        <v>13147</v>
      </c>
      <c r="K88" s="440">
        <f>K89+K92</f>
        <v>13147</v>
      </c>
      <c r="L88" s="441"/>
    </row>
    <row r="89" ht="23.25" customHeight="1" spans="1:12">
      <c r="A89" s="312" t="s">
        <v>122</v>
      </c>
      <c r="B89" s="312" t="s">
        <v>183</v>
      </c>
      <c r="C89" s="321" t="s">
        <v>157</v>
      </c>
      <c r="D89" s="440">
        <v>12277</v>
      </c>
      <c r="E89" s="440"/>
      <c r="F89" s="440"/>
      <c r="G89" s="440"/>
      <c r="H89" s="440"/>
      <c r="I89" s="440"/>
      <c r="J89" s="440">
        <v>12277</v>
      </c>
      <c r="K89" s="440">
        <v>12277</v>
      </c>
      <c r="L89" s="441"/>
    </row>
    <row r="90" ht="23.25" customHeight="1" spans="1:12">
      <c r="A90" s="312" t="s">
        <v>124</v>
      </c>
      <c r="B90" s="312" t="s">
        <v>183</v>
      </c>
      <c r="C90" s="321" t="s">
        <v>125</v>
      </c>
      <c r="D90" s="440">
        <v>8185</v>
      </c>
      <c r="E90" s="440"/>
      <c r="F90" s="440"/>
      <c r="G90" s="440"/>
      <c r="H90" s="440"/>
      <c r="I90" s="440"/>
      <c r="J90" s="440">
        <v>8185</v>
      </c>
      <c r="K90" s="440">
        <v>8185</v>
      </c>
      <c r="L90" s="441"/>
    </row>
    <row r="91" ht="23.25" customHeight="1" spans="1:12">
      <c r="A91" s="312" t="s">
        <v>126</v>
      </c>
      <c r="B91" s="312" t="s">
        <v>183</v>
      </c>
      <c r="C91" s="321" t="s">
        <v>127</v>
      </c>
      <c r="D91" s="440">
        <v>4092</v>
      </c>
      <c r="E91" s="440"/>
      <c r="F91" s="440"/>
      <c r="G91" s="440"/>
      <c r="H91" s="440"/>
      <c r="I91" s="440"/>
      <c r="J91" s="440">
        <v>4092</v>
      </c>
      <c r="K91" s="440">
        <v>4092</v>
      </c>
      <c r="L91" s="441"/>
    </row>
    <row r="92" ht="23.25" customHeight="1" spans="1:12">
      <c r="A92" s="312" t="s">
        <v>128</v>
      </c>
      <c r="B92" s="312" t="s">
        <v>183</v>
      </c>
      <c r="C92" s="321" t="s">
        <v>158</v>
      </c>
      <c r="D92" s="440">
        <v>870</v>
      </c>
      <c r="E92" s="440"/>
      <c r="F92" s="440"/>
      <c r="G92" s="440"/>
      <c r="H92" s="440"/>
      <c r="I92" s="440"/>
      <c r="J92" s="440">
        <v>870</v>
      </c>
      <c r="K92" s="440">
        <v>870</v>
      </c>
      <c r="L92" s="441"/>
    </row>
    <row r="93" ht="23.25" customHeight="1" spans="1:12">
      <c r="A93" s="312" t="s">
        <v>130</v>
      </c>
      <c r="B93" s="312" t="s">
        <v>183</v>
      </c>
      <c r="C93" s="321" t="s">
        <v>159</v>
      </c>
      <c r="D93" s="440">
        <v>870</v>
      </c>
      <c r="E93" s="440"/>
      <c r="F93" s="440"/>
      <c r="G93" s="440"/>
      <c r="H93" s="440"/>
      <c r="I93" s="440"/>
      <c r="J93" s="440">
        <v>870</v>
      </c>
      <c r="K93" s="440">
        <v>870</v>
      </c>
      <c r="L93" s="441"/>
    </row>
    <row r="94" ht="23.25" customHeight="1" spans="1:12">
      <c r="A94" s="312">
        <v>210</v>
      </c>
      <c r="B94" s="312" t="s">
        <v>183</v>
      </c>
      <c r="C94" s="311" t="s">
        <v>132</v>
      </c>
      <c r="D94" s="440">
        <v>3837</v>
      </c>
      <c r="E94" s="440"/>
      <c r="F94" s="440"/>
      <c r="G94" s="440"/>
      <c r="H94" s="440"/>
      <c r="I94" s="440"/>
      <c r="J94" s="440">
        <v>3837</v>
      </c>
      <c r="K94" s="440">
        <v>3837</v>
      </c>
      <c r="L94" s="441"/>
    </row>
    <row r="95" ht="23.25" customHeight="1" spans="1:12">
      <c r="A95" s="312" t="s">
        <v>133</v>
      </c>
      <c r="B95" s="312" t="s">
        <v>183</v>
      </c>
      <c r="C95" s="322" t="s">
        <v>161</v>
      </c>
      <c r="D95" s="440">
        <v>3837</v>
      </c>
      <c r="E95" s="440"/>
      <c r="F95" s="440"/>
      <c r="G95" s="440"/>
      <c r="H95" s="440"/>
      <c r="I95" s="440"/>
      <c r="J95" s="440">
        <v>3837</v>
      </c>
      <c r="K95" s="440">
        <v>3837</v>
      </c>
      <c r="L95" s="441"/>
    </row>
    <row r="96" ht="23.25" customHeight="1" spans="1:12">
      <c r="A96" s="312" t="s">
        <v>167</v>
      </c>
      <c r="B96" s="312" t="s">
        <v>183</v>
      </c>
      <c r="C96" s="348" t="s">
        <v>163</v>
      </c>
      <c r="D96" s="440">
        <v>3837</v>
      </c>
      <c r="E96" s="440"/>
      <c r="F96" s="440"/>
      <c r="G96" s="440"/>
      <c r="H96" s="440"/>
      <c r="I96" s="440"/>
      <c r="J96" s="440">
        <v>3837</v>
      </c>
      <c r="K96" s="440">
        <v>3837</v>
      </c>
      <c r="L96" s="441"/>
    </row>
    <row r="97" ht="23.25" customHeight="1" spans="1:12">
      <c r="A97" s="312">
        <v>214</v>
      </c>
      <c r="B97" s="312" t="s">
        <v>183</v>
      </c>
      <c r="C97" s="311" t="s">
        <v>185</v>
      </c>
      <c r="D97" s="440">
        <v>54915</v>
      </c>
      <c r="E97" s="440"/>
      <c r="F97" s="440"/>
      <c r="G97" s="440"/>
      <c r="H97" s="440"/>
      <c r="I97" s="440"/>
      <c r="J97" s="440">
        <v>54915</v>
      </c>
      <c r="K97" s="440">
        <v>54915</v>
      </c>
      <c r="L97" s="441"/>
    </row>
    <row r="98" ht="23.25" customHeight="1" spans="1:12">
      <c r="A98" s="312" t="s">
        <v>138</v>
      </c>
      <c r="B98" s="312" t="s">
        <v>183</v>
      </c>
      <c r="C98" s="311" t="s">
        <v>186</v>
      </c>
      <c r="D98" s="440">
        <v>54915</v>
      </c>
      <c r="E98" s="440"/>
      <c r="F98" s="440"/>
      <c r="G98" s="440"/>
      <c r="H98" s="440"/>
      <c r="I98" s="440"/>
      <c r="J98" s="440">
        <v>54915</v>
      </c>
      <c r="K98" s="440">
        <v>54915</v>
      </c>
      <c r="L98" s="441"/>
    </row>
    <row r="99" ht="23.25" customHeight="1" spans="1:12">
      <c r="A99" s="312" t="s">
        <v>140</v>
      </c>
      <c r="B99" s="312" t="s">
        <v>183</v>
      </c>
      <c r="C99" s="311" t="s">
        <v>179</v>
      </c>
      <c r="D99" s="440">
        <v>54915</v>
      </c>
      <c r="E99" s="440"/>
      <c r="F99" s="440"/>
      <c r="G99" s="440"/>
      <c r="H99" s="440"/>
      <c r="I99" s="440"/>
      <c r="J99" s="440">
        <v>54915</v>
      </c>
      <c r="K99" s="440">
        <v>54915</v>
      </c>
      <c r="L99" s="441"/>
    </row>
    <row r="100" ht="23.25" customHeight="1" spans="1:12">
      <c r="A100" s="312">
        <v>221</v>
      </c>
      <c r="B100" s="312" t="s">
        <v>183</v>
      </c>
      <c r="C100" s="311" t="s">
        <v>144</v>
      </c>
      <c r="D100" s="440">
        <v>6139</v>
      </c>
      <c r="E100" s="440"/>
      <c r="F100" s="440"/>
      <c r="G100" s="440"/>
      <c r="H100" s="440"/>
      <c r="I100" s="440"/>
      <c r="J100" s="440">
        <v>6139</v>
      </c>
      <c r="K100" s="440">
        <v>6139</v>
      </c>
      <c r="L100" s="441"/>
    </row>
    <row r="101" ht="23.25" customHeight="1" spans="1:12">
      <c r="A101" s="312" t="s">
        <v>145</v>
      </c>
      <c r="B101" s="312" t="s">
        <v>183</v>
      </c>
      <c r="C101" s="311" t="s">
        <v>165</v>
      </c>
      <c r="D101" s="440">
        <v>6139</v>
      </c>
      <c r="E101" s="440"/>
      <c r="F101" s="440"/>
      <c r="G101" s="440"/>
      <c r="H101" s="440"/>
      <c r="I101" s="440"/>
      <c r="J101" s="440">
        <v>6139</v>
      </c>
      <c r="K101" s="440">
        <v>6139</v>
      </c>
      <c r="L101" s="441"/>
    </row>
    <row r="102" ht="23.25" customHeight="1" spans="1:12">
      <c r="A102" s="312" t="s">
        <v>147</v>
      </c>
      <c r="B102" s="312" t="s">
        <v>183</v>
      </c>
      <c r="C102" s="322" t="s">
        <v>148</v>
      </c>
      <c r="D102" s="440">
        <v>6139</v>
      </c>
      <c r="E102" s="440"/>
      <c r="F102" s="440"/>
      <c r="G102" s="440"/>
      <c r="H102" s="440"/>
      <c r="I102" s="440"/>
      <c r="J102" s="440">
        <v>6139</v>
      </c>
      <c r="K102" s="440">
        <v>6139</v>
      </c>
      <c r="L102" s="441"/>
    </row>
    <row r="103" ht="21" customHeight="1" spans="1:12">
      <c r="A103" s="231"/>
      <c r="B103" s="324"/>
      <c r="C103" s="232"/>
      <c r="D103" s="230"/>
      <c r="E103" s="230"/>
      <c r="F103" s="230"/>
      <c r="G103" s="230"/>
      <c r="H103" s="230"/>
      <c r="I103" s="230"/>
      <c r="J103" s="230"/>
      <c r="K103" s="230"/>
      <c r="L103" s="230"/>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showGridLines="0" showZeros="0" topLeftCell="A15" workbookViewId="0">
      <selection activeCell="G15" sqref="G15"/>
    </sheetView>
  </sheetViews>
  <sheetFormatPr defaultColWidth="9.16666666666667" defaultRowHeight="11.25"/>
  <cols>
    <col min="1" max="1" width="19.5" customWidth="1"/>
    <col min="2" max="2" width="16.3333333333333" style="252" customWidth="1"/>
    <col min="3" max="3" width="56.8333333333333" customWidth="1"/>
    <col min="4" max="4" width="14.8333333333333" customWidth="1"/>
    <col min="5" max="5" width="14.3333333333333" customWidth="1"/>
    <col min="6" max="6" width="16.1666666666667" customWidth="1"/>
    <col min="7" max="7" width="12.8333333333333" customWidth="1"/>
    <col min="8" max="8" width="10.6666666666667" customWidth="1"/>
    <col min="9" max="9" width="13.1666666666667" customWidth="1"/>
    <col min="10" max="11" width="15.1666666666667" customWidth="1"/>
    <col min="12" max="12" width="11.8333333333333" customWidth="1"/>
    <col min="13" max="13" width="16" customWidth="1"/>
    <col min="14" max="14" width="13.1666666666667" customWidth="1"/>
    <col min="15" max="15" width="17.1666666666667" customWidth="1"/>
    <col min="16" max="16" width="13.8333333333333" customWidth="1"/>
    <col min="17" max="17" width="19" customWidth="1"/>
  </cols>
  <sheetData>
    <row r="1" ht="22.5" customHeight="1" spans="1:18">
      <c r="A1" s="387"/>
      <c r="B1" s="253"/>
      <c r="C1" s="213"/>
      <c r="D1" s="397"/>
      <c r="E1" s="397"/>
      <c r="F1" s="397"/>
      <c r="G1" s="397"/>
      <c r="H1" s="397"/>
      <c r="I1" s="397"/>
      <c r="J1" s="397"/>
      <c r="K1" s="397"/>
      <c r="L1" s="397"/>
      <c r="M1" s="397"/>
      <c r="N1" s="397"/>
      <c r="O1" s="397"/>
      <c r="P1" s="419" t="s">
        <v>504</v>
      </c>
      <c r="Q1" s="419"/>
      <c r="R1" s="237"/>
    </row>
    <row r="2" ht="22.5" customHeight="1" spans="1:18">
      <c r="A2" s="398" t="s">
        <v>505</v>
      </c>
      <c r="B2" s="399"/>
      <c r="C2" s="400"/>
      <c r="D2" s="398"/>
      <c r="E2" s="400"/>
      <c r="F2" s="400"/>
      <c r="G2" s="401"/>
      <c r="H2" s="400"/>
      <c r="I2" s="400"/>
      <c r="J2" s="400"/>
      <c r="K2" s="400"/>
      <c r="L2" s="400"/>
      <c r="M2" s="400"/>
      <c r="N2" s="400"/>
      <c r="O2" s="400"/>
      <c r="P2" s="400"/>
      <c r="Q2" s="400"/>
      <c r="R2" s="237"/>
    </row>
    <row r="3" s="212" customFormat="1" ht="22.5" customHeight="1" spans="1:17">
      <c r="A3" s="389"/>
      <c r="B3" s="256"/>
      <c r="C3" s="390"/>
      <c r="D3" s="390"/>
      <c r="E3" s="390"/>
      <c r="F3" s="390"/>
      <c r="G3" s="390"/>
      <c r="H3" s="402"/>
      <c r="I3" s="402"/>
      <c r="J3" s="402"/>
      <c r="K3" s="402"/>
      <c r="L3" s="402"/>
      <c r="M3" s="402"/>
      <c r="N3" s="402"/>
      <c r="O3" s="402"/>
      <c r="P3" s="420" t="s">
        <v>87</v>
      </c>
      <c r="Q3" s="420"/>
    </row>
    <row r="4" s="212" customFormat="1" ht="22.5" customHeight="1" spans="1:17">
      <c r="A4" s="222" t="s">
        <v>113</v>
      </c>
      <c r="B4" s="403" t="s">
        <v>88</v>
      </c>
      <c r="C4" s="404" t="s">
        <v>378</v>
      </c>
      <c r="D4" s="218" t="s">
        <v>90</v>
      </c>
      <c r="E4" s="222" t="s">
        <v>491</v>
      </c>
      <c r="F4" s="222"/>
      <c r="G4" s="222"/>
      <c r="H4" s="222"/>
      <c r="I4" s="222"/>
      <c r="J4" s="222"/>
      <c r="K4" s="222"/>
      <c r="L4" s="222"/>
      <c r="M4" s="222"/>
      <c r="N4" s="222"/>
      <c r="O4" s="421" t="s">
        <v>494</v>
      </c>
      <c r="P4" s="421"/>
      <c r="Q4" s="421"/>
    </row>
    <row r="5" s="212" customFormat="1" ht="39" customHeight="1" spans="1:17">
      <c r="A5" s="222"/>
      <c r="B5" s="405"/>
      <c r="C5" s="240"/>
      <c r="D5" s="222"/>
      <c r="E5" s="406" t="s">
        <v>195</v>
      </c>
      <c r="F5" s="219" t="s">
        <v>506</v>
      </c>
      <c r="G5" s="219" t="s">
        <v>271</v>
      </c>
      <c r="H5" s="219" t="s">
        <v>272</v>
      </c>
      <c r="I5" s="219" t="s">
        <v>507</v>
      </c>
      <c r="J5" s="219" t="s">
        <v>274</v>
      </c>
      <c r="K5" s="219" t="s">
        <v>270</v>
      </c>
      <c r="L5" s="219" t="s">
        <v>277</v>
      </c>
      <c r="M5" s="219" t="s">
        <v>508</v>
      </c>
      <c r="N5" s="219" t="s">
        <v>280</v>
      </c>
      <c r="O5" s="422" t="s">
        <v>195</v>
      </c>
      <c r="P5" s="217" t="s">
        <v>509</v>
      </c>
      <c r="Q5" s="217" t="s">
        <v>503</v>
      </c>
    </row>
    <row r="6" s="251" customFormat="1" ht="27" customHeight="1" spans="1:17">
      <c r="A6" s="257"/>
      <c r="B6" s="226">
        <v>405</v>
      </c>
      <c r="C6" s="229" t="s">
        <v>118</v>
      </c>
      <c r="D6" s="407">
        <f t="shared" ref="D6:P6" si="0">SUM(D7+D11+D15+D19+D23+D30)</f>
        <v>5203135</v>
      </c>
      <c r="E6" s="407">
        <f t="shared" si="0"/>
        <v>3276079</v>
      </c>
      <c r="F6" s="407">
        <f t="shared" si="0"/>
        <v>1510027</v>
      </c>
      <c r="G6" s="407">
        <f t="shared" si="0"/>
        <v>128000</v>
      </c>
      <c r="H6" s="407">
        <f t="shared" si="0"/>
        <v>0</v>
      </c>
      <c r="I6" s="407">
        <f t="shared" si="0"/>
        <v>0</v>
      </c>
      <c r="J6" s="407">
        <f t="shared" si="0"/>
        <v>256000</v>
      </c>
      <c r="K6" s="407">
        <f t="shared" si="0"/>
        <v>0</v>
      </c>
      <c r="L6" s="407">
        <f t="shared" si="0"/>
        <v>360000</v>
      </c>
      <c r="M6" s="407">
        <f t="shared" si="0"/>
        <v>64000</v>
      </c>
      <c r="N6" s="407">
        <f t="shared" si="0"/>
        <v>958052</v>
      </c>
      <c r="O6" s="407">
        <f t="shared" si="0"/>
        <v>1927056</v>
      </c>
      <c r="P6" s="407">
        <f t="shared" si="0"/>
        <v>764945</v>
      </c>
      <c r="Q6" s="407">
        <f>SUM(Q7+Q11+Q15+Q19+Q24+Q30)</f>
        <v>1162111</v>
      </c>
    </row>
    <row r="7" s="237" customFormat="1" ht="27" customHeight="1" spans="1:17">
      <c r="A7" s="257"/>
      <c r="B7" s="226" t="s">
        <v>119</v>
      </c>
      <c r="C7" s="226" t="s">
        <v>120</v>
      </c>
      <c r="D7" s="407">
        <v>684327</v>
      </c>
      <c r="E7" s="407">
        <v>684327</v>
      </c>
      <c r="F7" s="407">
        <f t="shared" ref="F7:F10" si="1">E7-G7-J7-M7-N7</f>
        <v>491927</v>
      </c>
      <c r="G7" s="407">
        <v>37000</v>
      </c>
      <c r="H7" s="407"/>
      <c r="I7" s="407"/>
      <c r="J7" s="407">
        <v>74000</v>
      </c>
      <c r="K7" s="407"/>
      <c r="L7" s="407"/>
      <c r="M7" s="297">
        <v>18500</v>
      </c>
      <c r="N7" s="297">
        <v>62900</v>
      </c>
      <c r="O7" s="423"/>
      <c r="P7" s="423"/>
      <c r="Q7" s="423"/>
    </row>
    <row r="8" ht="27" customHeight="1" spans="1:18">
      <c r="A8" s="231" t="s">
        <v>298</v>
      </c>
      <c r="B8" s="231" t="s">
        <v>119</v>
      </c>
      <c r="C8" s="232" t="s">
        <v>510</v>
      </c>
      <c r="D8" s="408">
        <v>684327</v>
      </c>
      <c r="E8" s="408">
        <v>684327</v>
      </c>
      <c r="F8" s="408">
        <f t="shared" si="1"/>
        <v>491927</v>
      </c>
      <c r="G8" s="408">
        <v>37000</v>
      </c>
      <c r="H8" s="408"/>
      <c r="I8" s="408"/>
      <c r="J8" s="408">
        <v>74000</v>
      </c>
      <c r="K8" s="408"/>
      <c r="L8" s="408"/>
      <c r="M8" s="411">
        <v>18500</v>
      </c>
      <c r="N8" s="411">
        <v>62900</v>
      </c>
      <c r="O8" s="423"/>
      <c r="P8" s="423"/>
      <c r="Q8" s="423"/>
      <c r="R8" s="237"/>
    </row>
    <row r="9" ht="27" customHeight="1" spans="1:18">
      <c r="A9" s="231" t="s">
        <v>511</v>
      </c>
      <c r="B9" s="231" t="s">
        <v>119</v>
      </c>
      <c r="C9" s="232" t="s">
        <v>301</v>
      </c>
      <c r="D9" s="408">
        <v>684327</v>
      </c>
      <c r="E9" s="408">
        <v>684327</v>
      </c>
      <c r="F9" s="408">
        <f t="shared" si="1"/>
        <v>491927</v>
      </c>
      <c r="G9" s="408">
        <v>37000</v>
      </c>
      <c r="H9" s="408"/>
      <c r="I9" s="408"/>
      <c r="J9" s="408">
        <v>74000</v>
      </c>
      <c r="K9" s="408"/>
      <c r="L9" s="408"/>
      <c r="M9" s="411">
        <v>18500</v>
      </c>
      <c r="N9" s="411">
        <v>62900</v>
      </c>
      <c r="O9" s="423"/>
      <c r="P9" s="423"/>
      <c r="Q9" s="423"/>
      <c r="R9" s="237"/>
    </row>
    <row r="10" ht="27" customHeight="1" spans="1:18">
      <c r="A10" s="231" t="s">
        <v>302</v>
      </c>
      <c r="B10" s="231" t="s">
        <v>119</v>
      </c>
      <c r="C10" s="232" t="s">
        <v>303</v>
      </c>
      <c r="D10" s="408">
        <v>684327</v>
      </c>
      <c r="E10" s="408">
        <v>684327</v>
      </c>
      <c r="F10" s="408">
        <f t="shared" si="1"/>
        <v>491927</v>
      </c>
      <c r="G10" s="408">
        <v>37000</v>
      </c>
      <c r="H10" s="408"/>
      <c r="I10" s="408"/>
      <c r="J10" s="408">
        <v>74000</v>
      </c>
      <c r="K10" s="408"/>
      <c r="L10" s="408"/>
      <c r="M10" s="411">
        <v>18500</v>
      </c>
      <c r="N10" s="411">
        <v>62900</v>
      </c>
      <c r="O10" s="423"/>
      <c r="P10" s="423"/>
      <c r="Q10" s="423"/>
      <c r="R10" s="237"/>
    </row>
    <row r="11" s="251" customFormat="1" ht="27" customHeight="1" spans="1:17">
      <c r="A11" s="339"/>
      <c r="B11" s="409" t="s">
        <v>149</v>
      </c>
      <c r="C11" s="410" t="s">
        <v>106</v>
      </c>
      <c r="D11" s="364">
        <v>1162111</v>
      </c>
      <c r="E11" s="364"/>
      <c r="F11" s="364"/>
      <c r="G11" s="364"/>
      <c r="H11" s="364"/>
      <c r="I11" s="364"/>
      <c r="J11" s="364"/>
      <c r="K11" s="364"/>
      <c r="L11" s="364"/>
      <c r="M11" s="364"/>
      <c r="N11" s="364"/>
      <c r="O11" s="364">
        <v>1162111</v>
      </c>
      <c r="P11" s="364"/>
      <c r="Q11" s="364">
        <v>1162111</v>
      </c>
    </row>
    <row r="12" s="212" customFormat="1" ht="27" customHeight="1" spans="1:17">
      <c r="A12" s="231" t="s">
        <v>150</v>
      </c>
      <c r="B12" s="274" t="s">
        <v>149</v>
      </c>
      <c r="C12" s="261" t="s">
        <v>151</v>
      </c>
      <c r="D12" s="366">
        <v>1162111</v>
      </c>
      <c r="E12" s="366"/>
      <c r="F12" s="366"/>
      <c r="G12" s="366"/>
      <c r="H12" s="366"/>
      <c r="I12" s="366"/>
      <c r="J12" s="366"/>
      <c r="K12" s="366"/>
      <c r="L12" s="366"/>
      <c r="M12" s="366"/>
      <c r="N12" s="366"/>
      <c r="O12" s="366">
        <v>1162111</v>
      </c>
      <c r="P12" s="366"/>
      <c r="Q12" s="366">
        <v>1162111</v>
      </c>
    </row>
    <row r="13" ht="27" customHeight="1" spans="1:17">
      <c r="A13" s="231" t="s">
        <v>152</v>
      </c>
      <c r="B13" s="274" t="s">
        <v>149</v>
      </c>
      <c r="C13" s="261" t="s">
        <v>153</v>
      </c>
      <c r="D13" s="366">
        <v>1162111</v>
      </c>
      <c r="E13" s="366"/>
      <c r="F13" s="366"/>
      <c r="G13" s="366"/>
      <c r="H13" s="366"/>
      <c r="I13" s="366"/>
      <c r="J13" s="366"/>
      <c r="K13" s="366"/>
      <c r="L13" s="366"/>
      <c r="M13" s="366"/>
      <c r="N13" s="366"/>
      <c r="O13" s="366">
        <v>1162111</v>
      </c>
      <c r="P13" s="366"/>
      <c r="Q13" s="366">
        <v>1162111</v>
      </c>
    </row>
    <row r="14" ht="27" customHeight="1" spans="1:17">
      <c r="A14" s="231" t="s">
        <v>154</v>
      </c>
      <c r="B14" s="274" t="s">
        <v>149</v>
      </c>
      <c r="C14" s="261" t="s">
        <v>155</v>
      </c>
      <c r="D14" s="366">
        <v>1162111</v>
      </c>
      <c r="E14" s="366"/>
      <c r="F14" s="366"/>
      <c r="G14" s="366"/>
      <c r="H14" s="366"/>
      <c r="I14" s="366"/>
      <c r="J14" s="366"/>
      <c r="K14" s="366"/>
      <c r="L14" s="366"/>
      <c r="M14" s="366"/>
      <c r="N14" s="366"/>
      <c r="O14" s="366">
        <v>1162111</v>
      </c>
      <c r="P14" s="366"/>
      <c r="Q14" s="366">
        <v>1162111</v>
      </c>
    </row>
    <row r="15" s="251" customFormat="1" ht="27" customHeight="1" spans="1:17">
      <c r="A15" s="339"/>
      <c r="B15" s="226" t="s">
        <v>166</v>
      </c>
      <c r="C15" s="229" t="s">
        <v>107</v>
      </c>
      <c r="D15" s="297">
        <v>493479</v>
      </c>
      <c r="E15" s="304"/>
      <c r="F15" s="304"/>
      <c r="G15" s="304"/>
      <c r="H15" s="304"/>
      <c r="I15" s="304"/>
      <c r="J15" s="304"/>
      <c r="K15" s="304"/>
      <c r="L15" s="304"/>
      <c r="M15" s="304"/>
      <c r="N15" s="304"/>
      <c r="O15" s="297">
        <v>493479</v>
      </c>
      <c r="P15" s="297">
        <v>493479</v>
      </c>
      <c r="Q15" s="304"/>
    </row>
    <row r="16" s="212" customFormat="1" ht="27" customHeight="1" spans="1:18">
      <c r="A16" s="231" t="s">
        <v>168</v>
      </c>
      <c r="B16" s="231" t="s">
        <v>166</v>
      </c>
      <c r="C16" s="261" t="s">
        <v>169</v>
      </c>
      <c r="D16" s="411">
        <v>493479</v>
      </c>
      <c r="E16" s="304"/>
      <c r="F16" s="304"/>
      <c r="G16" s="304"/>
      <c r="H16" s="304"/>
      <c r="I16" s="304"/>
      <c r="J16" s="304"/>
      <c r="K16" s="304"/>
      <c r="L16" s="304"/>
      <c r="M16" s="304"/>
      <c r="N16" s="304"/>
      <c r="O16" s="411">
        <v>493479</v>
      </c>
      <c r="P16" s="411">
        <v>493479</v>
      </c>
      <c r="Q16" s="304"/>
      <c r="R16" s="251"/>
    </row>
    <row r="17" s="212" customFormat="1" ht="27" customHeight="1" spans="1:18">
      <c r="A17" s="231" t="s">
        <v>170</v>
      </c>
      <c r="B17" s="231" t="s">
        <v>166</v>
      </c>
      <c r="C17" s="261" t="s">
        <v>171</v>
      </c>
      <c r="D17" s="411">
        <v>493479</v>
      </c>
      <c r="E17" s="304"/>
      <c r="F17" s="304"/>
      <c r="G17" s="304"/>
      <c r="H17" s="304"/>
      <c r="I17" s="304"/>
      <c r="J17" s="304"/>
      <c r="K17" s="304"/>
      <c r="L17" s="304"/>
      <c r="M17" s="304"/>
      <c r="N17" s="304"/>
      <c r="O17" s="411">
        <v>493479</v>
      </c>
      <c r="P17" s="411">
        <v>493479</v>
      </c>
      <c r="Q17" s="304"/>
      <c r="R17" s="251"/>
    </row>
    <row r="18" s="212" customFormat="1" ht="24.95" customHeight="1" spans="1:17">
      <c r="A18" s="231" t="s">
        <v>172</v>
      </c>
      <c r="B18" s="231" t="s">
        <v>166</v>
      </c>
      <c r="C18" s="261" t="s">
        <v>155</v>
      </c>
      <c r="D18" s="411">
        <v>493479</v>
      </c>
      <c r="E18" s="250"/>
      <c r="F18" s="250"/>
      <c r="G18" s="250"/>
      <c r="H18" s="250"/>
      <c r="I18" s="250"/>
      <c r="J18" s="250"/>
      <c r="K18" s="250"/>
      <c r="L18" s="250"/>
      <c r="M18" s="250"/>
      <c r="N18" s="250"/>
      <c r="O18" s="411">
        <v>493479</v>
      </c>
      <c r="P18" s="411">
        <v>493479</v>
      </c>
      <c r="Q18" s="250"/>
    </row>
    <row r="19" s="237" customFormat="1" ht="27" customHeight="1" spans="1:17">
      <c r="A19" s="284"/>
      <c r="B19" s="412" t="s">
        <v>175</v>
      </c>
      <c r="C19" s="285" t="s">
        <v>108</v>
      </c>
      <c r="D19" s="413">
        <f t="shared" ref="D19:D22" si="2">E19+O19</f>
        <v>2562952</v>
      </c>
      <c r="E19" s="413">
        <f t="shared" ref="E19:E33" si="3">SUM(F19:N19)</f>
        <v>2562952</v>
      </c>
      <c r="F19" s="413">
        <v>1018100</v>
      </c>
      <c r="G19" s="413">
        <v>91000</v>
      </c>
      <c r="H19" s="413"/>
      <c r="I19" s="413"/>
      <c r="J19" s="413">
        <v>182000</v>
      </c>
      <c r="K19" s="413"/>
      <c r="L19" s="413">
        <v>360000</v>
      </c>
      <c r="M19" s="413">
        <v>45500</v>
      </c>
      <c r="N19" s="413">
        <v>866352</v>
      </c>
      <c r="O19" s="424">
        <f t="shared" ref="O19:O22" si="4">P19+Q19</f>
        <v>0</v>
      </c>
      <c r="P19" s="423"/>
      <c r="Q19" s="424"/>
    </row>
    <row r="20" ht="27" customHeight="1" spans="1:17">
      <c r="A20" s="414">
        <v>214</v>
      </c>
      <c r="B20" s="414" t="s">
        <v>175</v>
      </c>
      <c r="C20" s="415" t="s">
        <v>176</v>
      </c>
      <c r="D20" s="416">
        <f t="shared" si="2"/>
        <v>2562952</v>
      </c>
      <c r="E20" s="416">
        <f t="shared" si="3"/>
        <v>2562952</v>
      </c>
      <c r="F20" s="416">
        <v>1018100</v>
      </c>
      <c r="G20" s="416">
        <v>91000</v>
      </c>
      <c r="H20" s="416"/>
      <c r="I20" s="416"/>
      <c r="J20" s="416">
        <v>182000</v>
      </c>
      <c r="K20" s="416"/>
      <c r="L20" s="416">
        <v>360000</v>
      </c>
      <c r="M20" s="416">
        <v>45500</v>
      </c>
      <c r="N20" s="416">
        <v>866352</v>
      </c>
      <c r="O20" s="425">
        <f t="shared" si="4"/>
        <v>0</v>
      </c>
      <c r="P20" s="426"/>
      <c r="Q20" s="425"/>
    </row>
    <row r="21" ht="27" customHeight="1" spans="1:17">
      <c r="A21" s="414" t="s">
        <v>138</v>
      </c>
      <c r="B21" s="414" t="s">
        <v>175</v>
      </c>
      <c r="C21" s="415" t="s">
        <v>139</v>
      </c>
      <c r="D21" s="416">
        <f t="shared" si="2"/>
        <v>2562952</v>
      </c>
      <c r="E21" s="416">
        <f t="shared" si="3"/>
        <v>2562952</v>
      </c>
      <c r="F21" s="416">
        <v>1018100</v>
      </c>
      <c r="G21" s="416">
        <v>91000</v>
      </c>
      <c r="H21" s="416"/>
      <c r="I21" s="416"/>
      <c r="J21" s="416">
        <v>182000</v>
      </c>
      <c r="K21" s="416"/>
      <c r="L21" s="416">
        <v>360000</v>
      </c>
      <c r="M21" s="416">
        <v>45500</v>
      </c>
      <c r="N21" s="416">
        <v>866352</v>
      </c>
      <c r="O21" s="425">
        <f t="shared" si="4"/>
        <v>0</v>
      </c>
      <c r="P21" s="426"/>
      <c r="Q21" s="425"/>
    </row>
    <row r="22" ht="27" customHeight="1" spans="1:17">
      <c r="A22" s="417">
        <v>2140101</v>
      </c>
      <c r="B22" s="414" t="s">
        <v>175</v>
      </c>
      <c r="C22" s="415" t="s">
        <v>155</v>
      </c>
      <c r="D22" s="416">
        <f t="shared" si="2"/>
        <v>2562952</v>
      </c>
      <c r="E22" s="416">
        <f t="shared" si="3"/>
        <v>2562952</v>
      </c>
      <c r="F22" s="416">
        <v>1018100</v>
      </c>
      <c r="G22" s="416">
        <v>91000</v>
      </c>
      <c r="H22" s="416"/>
      <c r="I22" s="416"/>
      <c r="J22" s="416">
        <v>182000</v>
      </c>
      <c r="K22" s="416"/>
      <c r="L22" s="416">
        <v>360000</v>
      </c>
      <c r="M22" s="416">
        <v>45500</v>
      </c>
      <c r="N22" s="416">
        <v>866352</v>
      </c>
      <c r="O22" s="425">
        <f t="shared" si="4"/>
        <v>0</v>
      </c>
      <c r="P22" s="426"/>
      <c r="Q22" s="425"/>
    </row>
    <row r="23" ht="22.5" customHeight="1" spans="1:18">
      <c r="A23" s="308"/>
      <c r="B23" s="309" t="s">
        <v>177</v>
      </c>
      <c r="C23" s="309" t="s">
        <v>109</v>
      </c>
      <c r="D23" s="297">
        <v>283819</v>
      </c>
      <c r="E23" s="297">
        <f t="shared" si="3"/>
        <v>27200</v>
      </c>
      <c r="F23" s="297">
        <v>0</v>
      </c>
      <c r="G23" s="297">
        <v>0</v>
      </c>
      <c r="H23" s="297">
        <v>0</v>
      </c>
      <c r="I23" s="297">
        <v>0</v>
      </c>
      <c r="J23" s="297">
        <v>0</v>
      </c>
      <c r="K23" s="297">
        <v>0</v>
      </c>
      <c r="L23" s="297">
        <v>0</v>
      </c>
      <c r="M23" s="297">
        <v>0</v>
      </c>
      <c r="N23" s="297">
        <v>27200</v>
      </c>
      <c r="O23" s="297">
        <f>O24+O27</f>
        <v>256619</v>
      </c>
      <c r="P23" s="297">
        <v>256619</v>
      </c>
      <c r="Q23" s="297">
        <v>0</v>
      </c>
      <c r="R23" s="237"/>
    </row>
    <row r="24" ht="22.5" customHeight="1" spans="1:18">
      <c r="A24" s="311">
        <v>201</v>
      </c>
      <c r="B24" s="312" t="s">
        <v>177</v>
      </c>
      <c r="C24" s="312" t="s">
        <v>151</v>
      </c>
      <c r="D24" s="411"/>
      <c r="E24" s="411">
        <f t="shared" si="3"/>
        <v>0</v>
      </c>
      <c r="F24" s="411"/>
      <c r="G24" s="411"/>
      <c r="H24" s="411"/>
      <c r="I24" s="411"/>
      <c r="J24" s="411"/>
      <c r="K24" s="411"/>
      <c r="L24" s="411"/>
      <c r="M24" s="411"/>
      <c r="N24" s="411"/>
      <c r="O24" s="411">
        <f t="shared" ref="O24:O29" si="5">P24</f>
        <v>17000</v>
      </c>
      <c r="P24" s="411">
        <v>17000</v>
      </c>
      <c r="Q24" s="411"/>
      <c r="R24" s="237"/>
    </row>
    <row r="25" ht="22.5" customHeight="1" spans="1:18">
      <c r="A25" s="308">
        <v>20101</v>
      </c>
      <c r="B25" s="312" t="s">
        <v>177</v>
      </c>
      <c r="C25" s="312" t="s">
        <v>178</v>
      </c>
      <c r="D25" s="411"/>
      <c r="E25" s="411">
        <f t="shared" si="3"/>
        <v>0</v>
      </c>
      <c r="F25" s="411"/>
      <c r="G25" s="411"/>
      <c r="H25" s="411"/>
      <c r="I25" s="411"/>
      <c r="J25" s="411"/>
      <c r="K25" s="411"/>
      <c r="L25" s="411"/>
      <c r="M25" s="411"/>
      <c r="N25" s="411"/>
      <c r="O25" s="411">
        <f t="shared" si="5"/>
        <v>17000</v>
      </c>
      <c r="P25" s="411">
        <v>17000</v>
      </c>
      <c r="Q25" s="411"/>
      <c r="R25" s="237"/>
    </row>
    <row r="26" ht="22.5" customHeight="1" spans="1:18">
      <c r="A26" s="316">
        <v>2010101</v>
      </c>
      <c r="B26" s="312" t="s">
        <v>177</v>
      </c>
      <c r="C26" s="313" t="s">
        <v>179</v>
      </c>
      <c r="D26" s="411"/>
      <c r="E26" s="411">
        <f t="shared" si="3"/>
        <v>0</v>
      </c>
      <c r="F26" s="411"/>
      <c r="G26" s="411"/>
      <c r="H26" s="411"/>
      <c r="I26" s="411"/>
      <c r="J26" s="411"/>
      <c r="K26" s="411"/>
      <c r="L26" s="411"/>
      <c r="M26" s="411"/>
      <c r="N26" s="411"/>
      <c r="O26" s="411">
        <f t="shared" si="5"/>
        <v>17000</v>
      </c>
      <c r="P26" s="411">
        <v>17000</v>
      </c>
      <c r="Q26" s="411"/>
      <c r="R26" s="237"/>
    </row>
    <row r="27" ht="22.5" customHeight="1" spans="1:18">
      <c r="A27" s="311">
        <v>214</v>
      </c>
      <c r="B27" s="312" t="s">
        <v>177</v>
      </c>
      <c r="C27" s="313" t="s">
        <v>137</v>
      </c>
      <c r="D27" s="411">
        <v>27200</v>
      </c>
      <c r="E27" s="411">
        <f t="shared" si="3"/>
        <v>27200</v>
      </c>
      <c r="F27" s="411"/>
      <c r="G27" s="411"/>
      <c r="H27" s="411"/>
      <c r="I27" s="411"/>
      <c r="J27" s="411"/>
      <c r="K27" s="411"/>
      <c r="L27" s="411"/>
      <c r="M27" s="411"/>
      <c r="N27" s="411">
        <v>27200</v>
      </c>
      <c r="O27" s="411">
        <f t="shared" si="5"/>
        <v>239619</v>
      </c>
      <c r="P27" s="411">
        <v>239619</v>
      </c>
      <c r="Q27" s="411"/>
      <c r="R27" s="237"/>
    </row>
    <row r="28" ht="22.5" customHeight="1" spans="1:18">
      <c r="A28" s="308">
        <v>21401</v>
      </c>
      <c r="B28" s="312" t="s">
        <v>177</v>
      </c>
      <c r="C28" s="313" t="s">
        <v>139</v>
      </c>
      <c r="D28" s="411">
        <v>27200</v>
      </c>
      <c r="E28" s="411">
        <f t="shared" si="3"/>
        <v>27200</v>
      </c>
      <c r="F28" s="411"/>
      <c r="G28" s="411"/>
      <c r="H28" s="411"/>
      <c r="I28" s="411"/>
      <c r="J28" s="411"/>
      <c r="K28" s="411"/>
      <c r="L28" s="411"/>
      <c r="M28" s="411"/>
      <c r="N28" s="411">
        <v>27200</v>
      </c>
      <c r="O28" s="411">
        <f t="shared" si="5"/>
        <v>239619</v>
      </c>
      <c r="P28" s="411">
        <v>239619</v>
      </c>
      <c r="Q28" s="411"/>
      <c r="R28" s="237"/>
    </row>
    <row r="29" ht="22.5" customHeight="1" spans="1:18">
      <c r="A29" s="315">
        <v>2140101</v>
      </c>
      <c r="B29" s="312" t="s">
        <v>177</v>
      </c>
      <c r="C29" s="313" t="s">
        <v>141</v>
      </c>
      <c r="D29" s="411">
        <v>27200</v>
      </c>
      <c r="E29" s="411">
        <f t="shared" si="3"/>
        <v>27200</v>
      </c>
      <c r="F29" s="411"/>
      <c r="G29" s="411"/>
      <c r="H29" s="411"/>
      <c r="I29" s="411"/>
      <c r="J29" s="411"/>
      <c r="K29" s="411"/>
      <c r="L29" s="411"/>
      <c r="M29" s="411"/>
      <c r="N29" s="411">
        <v>27200</v>
      </c>
      <c r="O29" s="411">
        <f t="shared" si="5"/>
        <v>239619</v>
      </c>
      <c r="P29" s="411">
        <v>239619</v>
      </c>
      <c r="Q29" s="411"/>
      <c r="R29" s="237"/>
    </row>
    <row r="30" s="237" customFormat="1" ht="22.5" customHeight="1" spans="1:17">
      <c r="A30" s="418"/>
      <c r="B30" s="309" t="s">
        <v>183</v>
      </c>
      <c r="C30" s="317" t="s">
        <v>184</v>
      </c>
      <c r="D30" s="297">
        <v>16447</v>
      </c>
      <c r="E30" s="297">
        <f t="shared" si="3"/>
        <v>1600</v>
      </c>
      <c r="F30" s="297">
        <v>0</v>
      </c>
      <c r="G30" s="297">
        <v>0</v>
      </c>
      <c r="H30" s="297">
        <v>0</v>
      </c>
      <c r="I30" s="297">
        <v>0</v>
      </c>
      <c r="J30" s="297">
        <v>0</v>
      </c>
      <c r="K30" s="297">
        <v>0</v>
      </c>
      <c r="L30" s="297">
        <v>0</v>
      </c>
      <c r="M30" s="297">
        <v>0</v>
      </c>
      <c r="N30" s="297">
        <v>1600</v>
      </c>
      <c r="O30" s="297">
        <f t="shared" ref="O30:O33" si="6">P30+Q30</f>
        <v>14847</v>
      </c>
      <c r="P30" s="297">
        <v>14847</v>
      </c>
      <c r="Q30" s="297">
        <v>0</v>
      </c>
    </row>
    <row r="31" ht="22.5" customHeight="1" spans="1:17">
      <c r="A31" s="312">
        <v>214</v>
      </c>
      <c r="B31" s="312" t="s">
        <v>183</v>
      </c>
      <c r="C31" s="311" t="s">
        <v>185</v>
      </c>
      <c r="D31" s="411">
        <v>16447</v>
      </c>
      <c r="E31" s="411">
        <f t="shared" si="3"/>
        <v>1600</v>
      </c>
      <c r="F31" s="411">
        <v>0</v>
      </c>
      <c r="G31" s="411">
        <v>0</v>
      </c>
      <c r="H31" s="411">
        <v>0</v>
      </c>
      <c r="I31" s="411">
        <v>0</v>
      </c>
      <c r="J31" s="411">
        <v>0</v>
      </c>
      <c r="K31" s="411">
        <v>0</v>
      </c>
      <c r="L31" s="411">
        <v>0</v>
      </c>
      <c r="M31" s="411">
        <v>0</v>
      </c>
      <c r="N31" s="411">
        <v>1600</v>
      </c>
      <c r="O31" s="411">
        <f t="shared" si="6"/>
        <v>14847</v>
      </c>
      <c r="P31" s="411">
        <v>14847</v>
      </c>
      <c r="Q31" s="411">
        <v>0</v>
      </c>
    </row>
    <row r="32" ht="22.5" customHeight="1" spans="1:17">
      <c r="A32" s="312" t="s">
        <v>138</v>
      </c>
      <c r="B32" s="312" t="s">
        <v>183</v>
      </c>
      <c r="C32" s="311" t="s">
        <v>186</v>
      </c>
      <c r="D32" s="411">
        <v>16447</v>
      </c>
      <c r="E32" s="411">
        <f t="shared" si="3"/>
        <v>1600</v>
      </c>
      <c r="F32" s="411">
        <v>0</v>
      </c>
      <c r="G32" s="411">
        <v>0</v>
      </c>
      <c r="H32" s="411">
        <v>0</v>
      </c>
      <c r="I32" s="411">
        <v>0</v>
      </c>
      <c r="J32" s="411">
        <v>0</v>
      </c>
      <c r="K32" s="411">
        <v>0</v>
      </c>
      <c r="L32" s="411">
        <v>0</v>
      </c>
      <c r="M32" s="411">
        <v>0</v>
      </c>
      <c r="N32" s="411">
        <v>1600</v>
      </c>
      <c r="O32" s="411">
        <f t="shared" si="6"/>
        <v>14847</v>
      </c>
      <c r="P32" s="411">
        <v>14847</v>
      </c>
      <c r="Q32" s="411">
        <v>0</v>
      </c>
    </row>
    <row r="33" ht="22.5" customHeight="1" spans="1:17">
      <c r="A33" s="312" t="s">
        <v>140</v>
      </c>
      <c r="B33" s="312" t="s">
        <v>183</v>
      </c>
      <c r="C33" s="311" t="s">
        <v>179</v>
      </c>
      <c r="D33" s="411">
        <v>16447</v>
      </c>
      <c r="E33" s="411">
        <f t="shared" si="3"/>
        <v>1600</v>
      </c>
      <c r="F33" s="411">
        <v>0</v>
      </c>
      <c r="G33" s="411">
        <v>0</v>
      </c>
      <c r="H33" s="411">
        <v>0</v>
      </c>
      <c r="I33" s="411">
        <v>0</v>
      </c>
      <c r="J33" s="411">
        <v>0</v>
      </c>
      <c r="K33" s="411">
        <v>0</v>
      </c>
      <c r="L33" s="411">
        <v>0</v>
      </c>
      <c r="M33" s="411">
        <v>0</v>
      </c>
      <c r="N33" s="411">
        <v>1600</v>
      </c>
      <c r="O33" s="411">
        <f t="shared" si="6"/>
        <v>14847</v>
      </c>
      <c r="P33" s="411">
        <v>14847</v>
      </c>
      <c r="Q33" s="411">
        <v>0</v>
      </c>
    </row>
    <row r="34" ht="27" customHeight="1" spans="1:17">
      <c r="A34" s="231"/>
      <c r="B34" s="324"/>
      <c r="C34" s="232"/>
      <c r="D34" s="250"/>
      <c r="E34" s="250"/>
      <c r="F34" s="250"/>
      <c r="G34" s="250"/>
      <c r="H34" s="250"/>
      <c r="I34" s="250"/>
      <c r="J34" s="250"/>
      <c r="K34" s="250"/>
      <c r="L34" s="250"/>
      <c r="M34" s="250"/>
      <c r="N34" s="250"/>
      <c r="O34" s="250"/>
      <c r="P34" s="250"/>
      <c r="Q34" s="250"/>
    </row>
    <row r="35" ht="27" customHeight="1" spans="1:17">
      <c r="A35" s="231"/>
      <c r="B35" s="324"/>
      <c r="C35" s="232"/>
      <c r="D35" s="250"/>
      <c r="E35" s="250"/>
      <c r="F35" s="250"/>
      <c r="G35" s="250"/>
      <c r="H35" s="250"/>
      <c r="I35" s="250"/>
      <c r="J35" s="250"/>
      <c r="K35" s="250"/>
      <c r="L35" s="250"/>
      <c r="M35" s="250"/>
      <c r="N35" s="250"/>
      <c r="O35" s="250"/>
      <c r="P35" s="250"/>
      <c r="Q35" s="25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M12" sqref="M12"/>
    </sheetView>
  </sheetViews>
  <sheetFormatPr defaultColWidth="9.16666666666667" defaultRowHeight="11.25"/>
  <cols>
    <col min="1" max="1" width="26" customWidth="1"/>
    <col min="2" max="2" width="15.3333333333333" style="252" customWidth="1"/>
    <col min="3" max="3" width="57.8333333333333" customWidth="1"/>
    <col min="4" max="4" width="18.1666666666667" customWidth="1"/>
    <col min="5" max="6" width="17.3333333333333" customWidth="1"/>
    <col min="7" max="7" width="18.5" customWidth="1"/>
    <col min="8" max="9" width="17.3333333333333" customWidth="1"/>
  </cols>
  <sheetData>
    <row r="1" ht="22.5" customHeight="1" spans="1:9">
      <c r="A1" s="387"/>
      <c r="B1" s="253"/>
      <c r="C1" s="213"/>
      <c r="D1" s="213"/>
      <c r="E1" s="213"/>
      <c r="F1" s="213"/>
      <c r="G1" s="213"/>
      <c r="H1" s="213"/>
      <c r="I1" s="395" t="s">
        <v>512</v>
      </c>
    </row>
    <row r="2" s="211" customFormat="1" ht="22.5" customHeight="1" spans="1:9">
      <c r="A2" s="214" t="s">
        <v>513</v>
      </c>
      <c r="B2" s="388"/>
      <c r="C2" s="214"/>
      <c r="D2" s="214"/>
      <c r="E2" s="214"/>
      <c r="F2" s="214"/>
      <c r="G2" s="214"/>
      <c r="H2" s="214"/>
      <c r="I2" s="214"/>
    </row>
    <row r="3" s="212" customFormat="1" ht="22.5" customHeight="1" spans="1:9">
      <c r="A3" s="389"/>
      <c r="B3" s="256"/>
      <c r="C3" s="390"/>
      <c r="D3" s="390"/>
      <c r="E3" s="390"/>
      <c r="F3" s="391"/>
      <c r="G3" s="391"/>
      <c r="H3" s="391"/>
      <c r="I3" s="396" t="s">
        <v>87</v>
      </c>
    </row>
    <row r="4" s="212" customFormat="1" ht="22.5" customHeight="1" spans="1:9">
      <c r="A4" s="222" t="s">
        <v>113</v>
      </c>
      <c r="B4" s="227" t="s">
        <v>88</v>
      </c>
      <c r="C4" s="218" t="s">
        <v>378</v>
      </c>
      <c r="D4" s="218" t="s">
        <v>90</v>
      </c>
      <c r="E4" s="219" t="s">
        <v>514</v>
      </c>
      <c r="F4" s="217" t="s">
        <v>294</v>
      </c>
      <c r="G4" s="217" t="s">
        <v>296</v>
      </c>
      <c r="H4" s="217" t="s">
        <v>515</v>
      </c>
      <c r="I4" s="217" t="s">
        <v>297</v>
      </c>
    </row>
    <row r="5" s="212" customFormat="1" ht="38.25" customHeight="1" spans="1:9">
      <c r="A5" s="222"/>
      <c r="B5" s="227"/>
      <c r="C5" s="222"/>
      <c r="D5" s="222"/>
      <c r="E5" s="217"/>
      <c r="F5" s="217"/>
      <c r="G5" s="217"/>
      <c r="H5" s="217"/>
      <c r="I5" s="217"/>
    </row>
    <row r="6" s="212" customFormat="1" ht="24" customHeight="1" spans="1:9">
      <c r="A6" s="225"/>
      <c r="B6" s="226">
        <v>405</v>
      </c>
      <c r="C6" s="229" t="s">
        <v>118</v>
      </c>
      <c r="D6" s="375">
        <f>SUM(D7+D11)</f>
        <v>33120</v>
      </c>
      <c r="E6" s="375">
        <f>SUM(E7+E11)</f>
        <v>24840</v>
      </c>
      <c r="F6" s="375"/>
      <c r="G6" s="375"/>
      <c r="H6" s="375"/>
      <c r="I6" s="375"/>
    </row>
    <row r="7" s="237" customFormat="1" ht="24" customHeight="1" spans="1:9">
      <c r="A7" s="257"/>
      <c r="B7" s="226" t="s">
        <v>119</v>
      </c>
      <c r="C7" s="226" t="s">
        <v>120</v>
      </c>
      <c r="D7" s="340">
        <v>24840</v>
      </c>
      <c r="E7" s="340">
        <v>24840</v>
      </c>
      <c r="F7" s="392"/>
      <c r="G7" s="392"/>
      <c r="H7" s="392"/>
      <c r="I7" s="392"/>
    </row>
    <row r="8" ht="24" customHeight="1" spans="1:9">
      <c r="A8" s="231" t="s">
        <v>298</v>
      </c>
      <c r="B8" s="231" t="s">
        <v>119</v>
      </c>
      <c r="C8" s="232" t="s">
        <v>510</v>
      </c>
      <c r="D8" s="342">
        <v>24840</v>
      </c>
      <c r="E8" s="342">
        <v>24840</v>
      </c>
      <c r="F8" s="392"/>
      <c r="G8" s="392"/>
      <c r="H8" s="392"/>
      <c r="I8" s="392"/>
    </row>
    <row r="9" ht="24" customHeight="1" spans="1:9">
      <c r="A9" s="231" t="s">
        <v>511</v>
      </c>
      <c r="B9" s="231" t="s">
        <v>119</v>
      </c>
      <c r="C9" s="232" t="s">
        <v>301</v>
      </c>
      <c r="D9" s="342">
        <v>24840</v>
      </c>
      <c r="E9" s="342">
        <v>24840</v>
      </c>
      <c r="F9" s="392"/>
      <c r="G9" s="392"/>
      <c r="H9" s="392"/>
      <c r="I9" s="392"/>
    </row>
    <row r="10" ht="24" customHeight="1" spans="1:9">
      <c r="A10" s="231" t="s">
        <v>302</v>
      </c>
      <c r="B10" s="231" t="s">
        <v>119</v>
      </c>
      <c r="C10" s="232" t="s">
        <v>303</v>
      </c>
      <c r="D10" s="342">
        <v>24840</v>
      </c>
      <c r="E10" s="342">
        <v>24840</v>
      </c>
      <c r="F10" s="392"/>
      <c r="G10" s="392"/>
      <c r="H10" s="392"/>
      <c r="I10" s="392"/>
    </row>
    <row r="11" s="237" customFormat="1" ht="24" customHeight="1" spans="1:9">
      <c r="A11" s="339"/>
      <c r="B11" s="226" t="s">
        <v>166</v>
      </c>
      <c r="C11" s="229" t="s">
        <v>107</v>
      </c>
      <c r="D11" s="278">
        <v>8280</v>
      </c>
      <c r="E11" s="278"/>
      <c r="F11" s="392"/>
      <c r="G11" s="392"/>
      <c r="H11" s="392"/>
      <c r="I11" s="278">
        <v>8280</v>
      </c>
    </row>
    <row r="12" ht="24" customHeight="1" spans="1:9">
      <c r="A12" s="231" t="s">
        <v>168</v>
      </c>
      <c r="B12" s="231" t="s">
        <v>166</v>
      </c>
      <c r="C12" s="261" t="s">
        <v>169</v>
      </c>
      <c r="D12" s="375">
        <v>8280</v>
      </c>
      <c r="E12" s="375"/>
      <c r="F12" s="392"/>
      <c r="G12" s="392"/>
      <c r="H12" s="392"/>
      <c r="I12" s="375">
        <v>8280</v>
      </c>
    </row>
    <row r="13" ht="30" customHeight="1" spans="1:9">
      <c r="A13" s="231" t="s">
        <v>170</v>
      </c>
      <c r="B13" s="231" t="s">
        <v>166</v>
      </c>
      <c r="C13" s="261" t="s">
        <v>171</v>
      </c>
      <c r="D13" s="375">
        <v>8280</v>
      </c>
      <c r="E13" s="375"/>
      <c r="F13" s="392"/>
      <c r="G13" s="392"/>
      <c r="H13" s="392"/>
      <c r="I13" s="375">
        <v>8280</v>
      </c>
    </row>
    <row r="14" ht="27" customHeight="1" spans="1:9">
      <c r="A14" s="231" t="s">
        <v>172</v>
      </c>
      <c r="B14" s="231" t="s">
        <v>166</v>
      </c>
      <c r="C14" s="261" t="s">
        <v>155</v>
      </c>
      <c r="D14" s="375">
        <v>8280</v>
      </c>
      <c r="E14" s="277"/>
      <c r="F14" s="277"/>
      <c r="G14" s="277"/>
      <c r="H14" s="277"/>
      <c r="I14" s="375">
        <v>8280</v>
      </c>
    </row>
    <row r="15" ht="24" customHeight="1" spans="1:9">
      <c r="A15" s="231"/>
      <c r="B15" s="225"/>
      <c r="C15" s="232"/>
      <c r="D15" s="393"/>
      <c r="E15" s="393"/>
      <c r="F15" s="393"/>
      <c r="G15" s="393"/>
      <c r="H15" s="393"/>
      <c r="I15" s="230"/>
    </row>
    <row r="16" ht="24" customHeight="1" spans="1:9">
      <c r="A16" s="231"/>
      <c r="B16" s="225"/>
      <c r="C16" s="232"/>
      <c r="D16" s="393"/>
      <c r="E16" s="393"/>
      <c r="F16" s="393"/>
      <c r="G16" s="393"/>
      <c r="H16" s="393"/>
      <c r="I16" s="230"/>
    </row>
    <row r="17" ht="24" customHeight="1" spans="1:9">
      <c r="A17" s="231"/>
      <c r="B17" s="324"/>
      <c r="C17" s="232"/>
      <c r="D17" s="393"/>
      <c r="E17" s="393"/>
      <c r="F17" s="393"/>
      <c r="G17" s="393"/>
      <c r="H17" s="393"/>
      <c r="I17" s="230"/>
    </row>
    <row r="18" ht="24" customHeight="1" spans="1:9">
      <c r="A18" s="231"/>
      <c r="B18" s="324"/>
      <c r="C18" s="232"/>
      <c r="D18" s="393"/>
      <c r="E18" s="393"/>
      <c r="F18" s="393"/>
      <c r="G18" s="393"/>
      <c r="H18" s="393"/>
      <c r="I18" s="230"/>
    </row>
    <row r="19" ht="24" customHeight="1" spans="1:9">
      <c r="A19" s="231"/>
      <c r="B19" s="324"/>
      <c r="C19" s="232"/>
      <c r="D19" s="393"/>
      <c r="E19" s="393"/>
      <c r="F19" s="393"/>
      <c r="G19" s="393"/>
      <c r="H19" s="393"/>
      <c r="I19" s="230"/>
    </row>
    <row r="20" ht="24" customHeight="1" spans="1:9">
      <c r="A20" s="231"/>
      <c r="B20" s="324"/>
      <c r="C20" s="232"/>
      <c r="D20" s="393"/>
      <c r="E20" s="393"/>
      <c r="F20" s="393"/>
      <c r="G20" s="393"/>
      <c r="H20" s="393"/>
      <c r="I20" s="230"/>
    </row>
    <row r="21" ht="24" customHeight="1" spans="1:9">
      <c r="A21" s="231"/>
      <c r="B21" s="324"/>
      <c r="C21" s="232"/>
      <c r="D21" s="393"/>
      <c r="E21" s="393"/>
      <c r="F21" s="393"/>
      <c r="G21" s="393"/>
      <c r="H21" s="393"/>
      <c r="I21" s="230"/>
    </row>
    <row r="22" ht="24" customHeight="1" spans="1:9">
      <c r="A22" s="231"/>
      <c r="B22" s="324"/>
      <c r="C22" s="232"/>
      <c r="D22" s="394"/>
      <c r="E22" s="394"/>
      <c r="F22" s="394"/>
      <c r="G22" s="394"/>
      <c r="H22" s="394"/>
      <c r="I22" s="384"/>
    </row>
    <row r="23" ht="24" customHeight="1" spans="1:9">
      <c r="A23" s="231"/>
      <c r="B23" s="324"/>
      <c r="C23" s="232"/>
      <c r="D23" s="394"/>
      <c r="E23" s="394"/>
      <c r="F23" s="394"/>
      <c r="G23" s="394"/>
      <c r="H23" s="394"/>
      <c r="I23" s="384"/>
    </row>
    <row r="24" ht="24" customHeight="1" spans="1:9">
      <c r="A24" s="231"/>
      <c r="B24" s="324"/>
      <c r="C24" s="232"/>
      <c r="D24" s="384"/>
      <c r="E24" s="384"/>
      <c r="F24" s="384"/>
      <c r="G24" s="384"/>
      <c r="H24" s="384"/>
      <c r="I24" s="384"/>
    </row>
    <row r="25" ht="24" customHeight="1" spans="1:9">
      <c r="A25" s="231"/>
      <c r="B25" s="324"/>
      <c r="C25" s="232"/>
      <c r="D25" s="230"/>
      <c r="E25" s="230"/>
      <c r="F25" s="230"/>
      <c r="G25" s="230"/>
      <c r="H25" s="230"/>
      <c r="I25" s="230"/>
    </row>
    <row r="26" ht="24" customHeight="1" spans="1:9">
      <c r="A26" s="231"/>
      <c r="B26" s="324"/>
      <c r="C26" s="232"/>
      <c r="D26" s="230"/>
      <c r="E26" s="230"/>
      <c r="F26" s="230"/>
      <c r="G26" s="230"/>
      <c r="H26" s="230"/>
      <c r="I26" s="230"/>
    </row>
    <row r="27" ht="24" customHeight="1" spans="1:9">
      <c r="A27" s="231"/>
      <c r="B27" s="324"/>
      <c r="C27" s="232"/>
      <c r="D27" s="230"/>
      <c r="E27" s="230"/>
      <c r="F27" s="230"/>
      <c r="G27" s="230"/>
      <c r="H27" s="230"/>
      <c r="I27" s="23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N24" sqref="N24"/>
    </sheetView>
  </sheetViews>
  <sheetFormatPr defaultColWidth="9.16666666666667" defaultRowHeight="12.75" customHeight="1"/>
  <cols>
    <col min="1" max="1" width="22.1666666666667" customWidth="1"/>
    <col min="2" max="2" width="16.3333333333333" customWidth="1"/>
    <col min="3" max="3" width="59.3333333333333" customWidth="1"/>
    <col min="4" max="4" width="16.5" customWidth="1"/>
    <col min="5" max="16" width="12.3333333333333" customWidth="1"/>
  </cols>
  <sheetData>
    <row r="1" ht="23.25" customHeight="1" spans="1:18">
      <c r="A1" s="213"/>
      <c r="B1" s="213"/>
      <c r="C1" s="213"/>
      <c r="D1" s="213"/>
      <c r="E1" s="213"/>
      <c r="F1" s="213"/>
      <c r="G1" s="213"/>
      <c r="H1" s="213"/>
      <c r="I1" s="213"/>
      <c r="J1" s="213"/>
      <c r="K1" s="213"/>
      <c r="L1" s="213"/>
      <c r="M1" s="213"/>
      <c r="N1" s="213"/>
      <c r="P1" s="234" t="s">
        <v>516</v>
      </c>
      <c r="Q1" s="237"/>
      <c r="R1" s="237"/>
    </row>
    <row r="2" s="211" customFormat="1" ht="23.25" customHeight="1" spans="1:18">
      <c r="A2" s="214" t="s">
        <v>517</v>
      </c>
      <c r="B2" s="214"/>
      <c r="C2" s="214"/>
      <c r="D2" s="214"/>
      <c r="E2" s="214"/>
      <c r="F2" s="214"/>
      <c r="G2" s="214"/>
      <c r="H2" s="214"/>
      <c r="I2" s="214"/>
      <c r="J2" s="214"/>
      <c r="K2" s="214"/>
      <c r="L2" s="214"/>
      <c r="M2" s="214"/>
      <c r="N2" s="214"/>
      <c r="O2" s="214"/>
      <c r="P2" s="214"/>
      <c r="Q2" s="238"/>
      <c r="R2" s="238"/>
    </row>
    <row r="3" s="212" customFormat="1" ht="23.25" customHeight="1" spans="1:16">
      <c r="A3" s="215"/>
      <c r="B3" s="216"/>
      <c r="C3" s="216"/>
      <c r="D3" s="216"/>
      <c r="E3" s="216"/>
      <c r="F3" s="216"/>
      <c r="G3" s="216"/>
      <c r="H3" s="216"/>
      <c r="I3" s="235"/>
      <c r="J3" s="235"/>
      <c r="K3" s="235"/>
      <c r="L3" s="235"/>
      <c r="M3" s="235"/>
      <c r="N3" s="235"/>
      <c r="P3" s="193" t="s">
        <v>87</v>
      </c>
    </row>
    <row r="4" s="212" customFormat="1" ht="25.5" customHeight="1" spans="1:18">
      <c r="A4" s="217" t="s">
        <v>113</v>
      </c>
      <c r="B4" s="217" t="s">
        <v>88</v>
      </c>
      <c r="C4" s="218" t="s">
        <v>114</v>
      </c>
      <c r="D4" s="219" t="s">
        <v>115</v>
      </c>
      <c r="E4" s="220" t="s">
        <v>490</v>
      </c>
      <c r="F4" s="221" t="s">
        <v>491</v>
      </c>
      <c r="G4" s="220" t="s">
        <v>492</v>
      </c>
      <c r="H4" s="220" t="s">
        <v>493</v>
      </c>
      <c r="I4" s="223" t="s">
        <v>494</v>
      </c>
      <c r="J4" s="223" t="s">
        <v>495</v>
      </c>
      <c r="K4" s="223" t="s">
        <v>233</v>
      </c>
      <c r="L4" s="223" t="s">
        <v>496</v>
      </c>
      <c r="M4" s="223" t="s">
        <v>226</v>
      </c>
      <c r="N4" s="223" t="s">
        <v>234</v>
      </c>
      <c r="O4" s="223" t="s">
        <v>229</v>
      </c>
      <c r="P4" s="217" t="s">
        <v>235</v>
      </c>
      <c r="Q4" s="235"/>
      <c r="R4" s="235"/>
    </row>
    <row r="5" s="212" customFormat="1" ht="14.25" customHeight="1" spans="1:18">
      <c r="A5" s="217"/>
      <c r="B5" s="217"/>
      <c r="C5" s="222"/>
      <c r="D5" s="217"/>
      <c r="E5" s="223"/>
      <c r="F5" s="224"/>
      <c r="G5" s="223"/>
      <c r="H5" s="223"/>
      <c r="I5" s="223"/>
      <c r="J5" s="223"/>
      <c r="K5" s="223"/>
      <c r="L5" s="223"/>
      <c r="M5" s="223"/>
      <c r="N5" s="223"/>
      <c r="O5" s="223"/>
      <c r="P5" s="217"/>
      <c r="Q5" s="235"/>
      <c r="R5" s="235"/>
    </row>
    <row r="6" s="212" customFormat="1" ht="14.25" customHeight="1" spans="1:18">
      <c r="A6" s="217"/>
      <c r="B6" s="217"/>
      <c r="C6" s="222"/>
      <c r="D6" s="217"/>
      <c r="E6" s="223"/>
      <c r="F6" s="224"/>
      <c r="G6" s="223"/>
      <c r="H6" s="223"/>
      <c r="I6" s="223"/>
      <c r="J6" s="223"/>
      <c r="K6" s="223"/>
      <c r="L6" s="223"/>
      <c r="M6" s="223"/>
      <c r="N6" s="223"/>
      <c r="O6" s="223"/>
      <c r="P6" s="217"/>
      <c r="Q6" s="235"/>
      <c r="R6" s="235"/>
    </row>
    <row r="7" s="212" customFormat="1" ht="23.25" customHeight="1" spans="1:16">
      <c r="A7" s="217"/>
      <c r="B7" s="229">
        <v>405</v>
      </c>
      <c r="C7" s="229" t="s">
        <v>118</v>
      </c>
      <c r="D7" s="383" t="s">
        <v>281</v>
      </c>
      <c r="E7" s="351"/>
      <c r="F7" s="351"/>
      <c r="G7" s="351"/>
      <c r="H7" s="351"/>
      <c r="I7" s="351"/>
      <c r="J7" s="351"/>
      <c r="K7" s="351"/>
      <c r="L7" s="351"/>
      <c r="M7" s="351"/>
      <c r="N7" s="351"/>
      <c r="O7" s="351"/>
      <c r="P7" s="351"/>
    </row>
    <row r="8" ht="27.75" customHeight="1" spans="1:16">
      <c r="A8" s="230"/>
      <c r="B8" s="229"/>
      <c r="C8" s="229"/>
      <c r="D8" s="230"/>
      <c r="E8" s="230"/>
      <c r="F8" s="230"/>
      <c r="G8" s="230"/>
      <c r="H8" s="230"/>
      <c r="I8" s="230"/>
      <c r="J8" s="230"/>
      <c r="K8" s="230"/>
      <c r="L8" s="230"/>
      <c r="M8" s="230"/>
      <c r="N8" s="230"/>
      <c r="O8" s="230"/>
      <c r="P8" s="230"/>
    </row>
    <row r="9" ht="23.25" customHeight="1" spans="1:18">
      <c r="A9" s="386"/>
      <c r="B9" s="280"/>
      <c r="C9" s="280"/>
      <c r="D9" s="384"/>
      <c r="E9" s="384"/>
      <c r="F9" s="384"/>
      <c r="G9" s="384"/>
      <c r="H9" s="384"/>
      <c r="I9" s="384"/>
      <c r="J9" s="384"/>
      <c r="K9" s="384"/>
      <c r="L9" s="384"/>
      <c r="M9" s="384"/>
      <c r="N9" s="384"/>
      <c r="O9" s="384"/>
      <c r="P9" s="384"/>
      <c r="Q9" s="237"/>
      <c r="R9" s="237"/>
    </row>
    <row r="10" ht="23.25" customHeight="1" spans="1:18">
      <c r="A10" s="243"/>
      <c r="B10" s="280"/>
      <c r="C10" s="280"/>
      <c r="D10" s="384"/>
      <c r="E10" s="384"/>
      <c r="F10" s="384"/>
      <c r="G10" s="384"/>
      <c r="H10" s="384"/>
      <c r="I10" s="384"/>
      <c r="J10" s="384"/>
      <c r="K10" s="384"/>
      <c r="L10" s="384"/>
      <c r="M10" s="384"/>
      <c r="N10" s="384"/>
      <c r="O10" s="384"/>
      <c r="P10" s="384"/>
      <c r="Q10" s="237"/>
      <c r="R10" s="237"/>
    </row>
    <row r="11" ht="23.25" customHeight="1" spans="1:18">
      <c r="A11" s="243"/>
      <c r="B11" s="280"/>
      <c r="C11" s="280"/>
      <c r="D11" s="384"/>
      <c r="E11" s="384"/>
      <c r="F11" s="384"/>
      <c r="G11" s="384"/>
      <c r="H11" s="384"/>
      <c r="I11" s="384"/>
      <c r="J11" s="384"/>
      <c r="K11" s="384"/>
      <c r="L11" s="384"/>
      <c r="M11" s="384"/>
      <c r="N11" s="384"/>
      <c r="O11" s="384"/>
      <c r="P11" s="384"/>
      <c r="Q11" s="237"/>
      <c r="R11" s="237"/>
    </row>
    <row r="12" ht="23.25" customHeight="1" spans="1:18">
      <c r="A12" s="237"/>
      <c r="B12" s="237"/>
      <c r="C12" s="237"/>
      <c r="D12" s="237"/>
      <c r="E12" s="237"/>
      <c r="F12" s="237"/>
      <c r="G12" s="237"/>
      <c r="H12" s="237"/>
      <c r="I12" s="237"/>
      <c r="J12" s="237"/>
      <c r="K12" s="237"/>
      <c r="L12" s="237"/>
      <c r="M12" s="237"/>
      <c r="N12" s="237"/>
      <c r="O12" s="237"/>
      <c r="P12" s="237"/>
      <c r="Q12" s="237"/>
      <c r="R12" s="237"/>
    </row>
    <row r="13" ht="23.25" customHeight="1" spans="1:18">
      <c r="A13" s="237"/>
      <c r="B13" s="237"/>
      <c r="C13" s="237"/>
      <c r="D13" s="237"/>
      <c r="E13" s="237"/>
      <c r="F13" s="237"/>
      <c r="G13" s="237"/>
      <c r="H13" s="237"/>
      <c r="I13" s="237"/>
      <c r="J13" s="237"/>
      <c r="K13" s="237"/>
      <c r="L13" s="237"/>
      <c r="M13" s="237"/>
      <c r="N13" s="237"/>
      <c r="O13" s="237"/>
      <c r="P13" s="237"/>
      <c r="Q13" s="237"/>
      <c r="R13" s="23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workbookViewId="0">
      <selection activeCell="D7" sqref="D7"/>
    </sheetView>
  </sheetViews>
  <sheetFormatPr defaultColWidth="9.16666666666667" defaultRowHeight="12.75" customHeight="1"/>
  <cols>
    <col min="1" max="1" width="23.5" customWidth="1"/>
    <col min="2" max="2" width="16.3333333333333" customWidth="1"/>
    <col min="3" max="3" width="60.6666666666667" customWidth="1"/>
    <col min="4" max="4" width="16.5" customWidth="1"/>
    <col min="5" max="16" width="12.3333333333333" customWidth="1"/>
  </cols>
  <sheetData>
    <row r="1" ht="23.25" customHeight="1" spans="1:18">
      <c r="A1" s="213"/>
      <c r="B1" s="213"/>
      <c r="C1" s="213"/>
      <c r="D1" s="213"/>
      <c r="E1" s="213"/>
      <c r="F1" s="213"/>
      <c r="G1" s="213"/>
      <c r="H1" s="213"/>
      <c r="I1" s="213"/>
      <c r="J1" s="213"/>
      <c r="K1" s="213"/>
      <c r="L1" s="213"/>
      <c r="M1" s="213"/>
      <c r="N1" s="213"/>
      <c r="P1" s="234" t="s">
        <v>518</v>
      </c>
      <c r="Q1" s="237"/>
      <c r="R1" s="237"/>
    </row>
    <row r="2" s="211" customFormat="1" ht="23.25" customHeight="1" spans="1:18">
      <c r="A2" s="214" t="s">
        <v>519</v>
      </c>
      <c r="B2" s="214"/>
      <c r="C2" s="214"/>
      <c r="D2" s="214"/>
      <c r="E2" s="214"/>
      <c r="F2" s="214"/>
      <c r="G2" s="214"/>
      <c r="H2" s="214"/>
      <c r="I2" s="214"/>
      <c r="J2" s="214"/>
      <c r="K2" s="214"/>
      <c r="L2" s="214"/>
      <c r="M2" s="214"/>
      <c r="N2" s="214"/>
      <c r="O2" s="214"/>
      <c r="P2" s="214"/>
      <c r="Q2" s="238"/>
      <c r="R2" s="238"/>
    </row>
    <row r="3" s="212" customFormat="1" ht="23.25" customHeight="1" spans="1:16">
      <c r="A3" s="215"/>
      <c r="B3" s="216"/>
      <c r="C3" s="216"/>
      <c r="D3" s="216"/>
      <c r="E3" s="216"/>
      <c r="F3" s="216"/>
      <c r="G3" s="216"/>
      <c r="H3" s="216"/>
      <c r="I3" s="235"/>
      <c r="J3" s="235"/>
      <c r="K3" s="235"/>
      <c r="L3" s="235"/>
      <c r="M3" s="235"/>
      <c r="N3" s="235"/>
      <c r="P3" s="193" t="s">
        <v>87</v>
      </c>
    </row>
    <row r="4" s="212" customFormat="1" ht="25.5" customHeight="1" spans="1:18">
      <c r="A4" s="217" t="s">
        <v>113</v>
      </c>
      <c r="B4" s="217" t="s">
        <v>88</v>
      </c>
      <c r="C4" s="218" t="s">
        <v>114</v>
      </c>
      <c r="D4" s="219" t="s">
        <v>115</v>
      </c>
      <c r="E4" s="220" t="s">
        <v>490</v>
      </c>
      <c r="F4" s="221" t="s">
        <v>491</v>
      </c>
      <c r="G4" s="220" t="s">
        <v>492</v>
      </c>
      <c r="H4" s="220" t="s">
        <v>493</v>
      </c>
      <c r="I4" s="223" t="s">
        <v>494</v>
      </c>
      <c r="J4" s="223" t="s">
        <v>495</v>
      </c>
      <c r="K4" s="223" t="s">
        <v>233</v>
      </c>
      <c r="L4" s="223" t="s">
        <v>496</v>
      </c>
      <c r="M4" s="223" t="s">
        <v>226</v>
      </c>
      <c r="N4" s="223" t="s">
        <v>234</v>
      </c>
      <c r="O4" s="223" t="s">
        <v>229</v>
      </c>
      <c r="P4" s="217" t="s">
        <v>235</v>
      </c>
      <c r="Q4" s="235"/>
      <c r="R4" s="235"/>
    </row>
    <row r="5" s="212" customFormat="1" ht="14.25" customHeight="1" spans="1:18">
      <c r="A5" s="217"/>
      <c r="B5" s="217"/>
      <c r="C5" s="222"/>
      <c r="D5" s="217"/>
      <c r="E5" s="223"/>
      <c r="F5" s="224"/>
      <c r="G5" s="223"/>
      <c r="H5" s="223"/>
      <c r="I5" s="223"/>
      <c r="J5" s="223"/>
      <c r="K5" s="223"/>
      <c r="L5" s="223"/>
      <c r="M5" s="223"/>
      <c r="N5" s="223"/>
      <c r="O5" s="223"/>
      <c r="P5" s="217"/>
      <c r="Q5" s="235"/>
      <c r="R5" s="235"/>
    </row>
    <row r="6" s="212" customFormat="1" ht="14.25" customHeight="1" spans="1:18">
      <c r="A6" s="217"/>
      <c r="B6" s="217"/>
      <c r="C6" s="222"/>
      <c r="D6" s="217"/>
      <c r="E6" s="223"/>
      <c r="F6" s="224"/>
      <c r="G6" s="223"/>
      <c r="H6" s="223"/>
      <c r="I6" s="223"/>
      <c r="J6" s="223"/>
      <c r="K6" s="223"/>
      <c r="L6" s="223"/>
      <c r="M6" s="223"/>
      <c r="N6" s="223"/>
      <c r="O6" s="223"/>
      <c r="P6" s="217"/>
      <c r="Q6" s="235"/>
      <c r="R6" s="235"/>
    </row>
    <row r="7" s="212" customFormat="1" ht="21.95" customHeight="1" spans="1:17">
      <c r="A7" s="225"/>
      <c r="B7" s="229">
        <v>405</v>
      </c>
      <c r="C7" s="229" t="s">
        <v>118</v>
      </c>
      <c r="D7" s="383" t="s">
        <v>281</v>
      </c>
      <c r="E7" s="351"/>
      <c r="F7" s="351"/>
      <c r="G7" s="351"/>
      <c r="H7" s="351"/>
      <c r="I7" s="351"/>
      <c r="J7" s="351"/>
      <c r="K7" s="351"/>
      <c r="L7" s="351"/>
      <c r="M7" s="351"/>
      <c r="N7" s="351"/>
      <c r="O7" s="351"/>
      <c r="P7" s="351"/>
      <c r="Q7" s="385"/>
    </row>
    <row r="8" ht="21.95" customHeight="1" spans="1:16">
      <c r="A8" s="225"/>
      <c r="B8" s="229"/>
      <c r="C8" s="229"/>
      <c r="D8" s="230"/>
      <c r="E8" s="230"/>
      <c r="F8" s="230"/>
      <c r="G8" s="230"/>
      <c r="H8" s="230"/>
      <c r="I8" s="230"/>
      <c r="J8" s="230"/>
      <c r="K8" s="230"/>
      <c r="L8" s="230"/>
      <c r="M8" s="230"/>
      <c r="N8" s="230"/>
      <c r="O8" s="230"/>
      <c r="P8" s="230"/>
    </row>
    <row r="9" ht="21.95" customHeight="1" spans="1:18">
      <c r="A9" s="231"/>
      <c r="B9" s="225"/>
      <c r="C9" s="232"/>
      <c r="D9" s="384"/>
      <c r="E9" s="384"/>
      <c r="F9" s="384"/>
      <c r="G9" s="384"/>
      <c r="H9" s="384"/>
      <c r="I9" s="384"/>
      <c r="J9" s="384"/>
      <c r="K9" s="384"/>
      <c r="L9" s="384"/>
      <c r="M9" s="384"/>
      <c r="N9" s="384"/>
      <c r="O9" s="384"/>
      <c r="P9" s="384"/>
      <c r="Q9" s="237"/>
      <c r="R9" s="237"/>
    </row>
    <row r="10" ht="21.95" customHeight="1" spans="1:18">
      <c r="A10" s="231"/>
      <c r="B10" s="225"/>
      <c r="C10" s="232"/>
      <c r="D10" s="384"/>
      <c r="E10" s="384"/>
      <c r="F10" s="384"/>
      <c r="G10" s="384"/>
      <c r="H10" s="384"/>
      <c r="I10" s="384"/>
      <c r="J10" s="384"/>
      <c r="K10" s="384"/>
      <c r="L10" s="384"/>
      <c r="M10" s="384"/>
      <c r="N10" s="384"/>
      <c r="O10" s="384"/>
      <c r="P10" s="384"/>
      <c r="Q10" s="237"/>
      <c r="R10" s="237"/>
    </row>
    <row r="11" ht="21.95" customHeight="1" spans="1:18">
      <c r="A11" s="231"/>
      <c r="B11" s="225"/>
      <c r="C11" s="232"/>
      <c r="D11" s="384"/>
      <c r="E11" s="384"/>
      <c r="F11" s="384"/>
      <c r="G11" s="384"/>
      <c r="H11" s="384"/>
      <c r="I11" s="384"/>
      <c r="J11" s="384"/>
      <c r="K11" s="384"/>
      <c r="L11" s="384"/>
      <c r="M11" s="384"/>
      <c r="N11" s="384"/>
      <c r="O11" s="384"/>
      <c r="P11" s="384"/>
      <c r="Q11" s="237"/>
      <c r="R11" s="237"/>
    </row>
    <row r="12" ht="21.95" customHeight="1" spans="1:18">
      <c r="A12" s="231"/>
      <c r="B12" s="225"/>
      <c r="C12" s="232"/>
      <c r="D12" s="384"/>
      <c r="E12" s="384"/>
      <c r="F12" s="384"/>
      <c r="G12" s="384"/>
      <c r="H12" s="384"/>
      <c r="I12" s="384"/>
      <c r="J12" s="384"/>
      <c r="K12" s="384"/>
      <c r="L12" s="384"/>
      <c r="M12" s="384"/>
      <c r="N12" s="384"/>
      <c r="O12" s="384"/>
      <c r="P12" s="384"/>
      <c r="Q12" s="237"/>
      <c r="R12" s="237"/>
    </row>
    <row r="13" ht="21.95" customHeight="1" spans="1:18">
      <c r="A13" s="231"/>
      <c r="B13" s="225"/>
      <c r="C13" s="232"/>
      <c r="D13" s="384"/>
      <c r="E13" s="384"/>
      <c r="F13" s="384"/>
      <c r="G13" s="384"/>
      <c r="H13" s="384"/>
      <c r="I13" s="384"/>
      <c r="J13" s="384"/>
      <c r="K13" s="384"/>
      <c r="L13" s="384"/>
      <c r="M13" s="384"/>
      <c r="N13" s="384"/>
      <c r="O13" s="384"/>
      <c r="P13" s="384"/>
      <c r="Q13" s="237"/>
      <c r="R13" s="237"/>
    </row>
    <row r="14" ht="21.95" customHeight="1" spans="1:18">
      <c r="A14" s="231"/>
      <c r="B14" s="225"/>
      <c r="C14" s="232"/>
      <c r="D14" s="384"/>
      <c r="E14" s="384"/>
      <c r="F14" s="384"/>
      <c r="G14" s="384"/>
      <c r="H14" s="384"/>
      <c r="I14" s="384"/>
      <c r="J14" s="384"/>
      <c r="K14" s="384"/>
      <c r="L14" s="384"/>
      <c r="M14" s="384"/>
      <c r="N14" s="384"/>
      <c r="O14" s="384"/>
      <c r="P14" s="384"/>
      <c r="Q14" s="237"/>
      <c r="R14" s="237"/>
    </row>
    <row r="15" ht="21.95" customHeight="1" spans="1:18">
      <c r="A15" s="231"/>
      <c r="B15" s="225"/>
      <c r="C15" s="232"/>
      <c r="D15" s="384"/>
      <c r="E15" s="384"/>
      <c r="F15" s="384"/>
      <c r="G15" s="384"/>
      <c r="H15" s="384"/>
      <c r="I15" s="384"/>
      <c r="J15" s="384"/>
      <c r="K15" s="384"/>
      <c r="L15" s="384"/>
      <c r="M15" s="384"/>
      <c r="N15" s="384"/>
      <c r="O15" s="384"/>
      <c r="P15" s="384"/>
      <c r="Q15" s="237"/>
      <c r="R15" s="237"/>
    </row>
    <row r="16" ht="21.95" customHeight="1" spans="1:18">
      <c r="A16" s="231"/>
      <c r="B16" s="225"/>
      <c r="C16" s="232"/>
      <c r="D16" s="384"/>
      <c r="E16" s="384"/>
      <c r="F16" s="384"/>
      <c r="G16" s="384"/>
      <c r="H16" s="384"/>
      <c r="I16" s="384"/>
      <c r="J16" s="384"/>
      <c r="K16" s="384"/>
      <c r="L16" s="384"/>
      <c r="M16" s="384"/>
      <c r="N16" s="384"/>
      <c r="O16" s="384"/>
      <c r="P16" s="384"/>
      <c r="Q16" s="237"/>
      <c r="R16" s="237"/>
    </row>
    <row r="17" ht="21.95" customHeight="1" spans="1:18">
      <c r="A17" s="231"/>
      <c r="B17" s="225"/>
      <c r="C17" s="232"/>
      <c r="D17" s="384"/>
      <c r="E17" s="384"/>
      <c r="F17" s="384"/>
      <c r="G17" s="384"/>
      <c r="H17" s="384"/>
      <c r="I17" s="384"/>
      <c r="J17" s="384"/>
      <c r="K17" s="384"/>
      <c r="L17" s="384"/>
      <c r="M17" s="384"/>
      <c r="N17" s="384"/>
      <c r="O17" s="384"/>
      <c r="P17" s="384"/>
      <c r="Q17" s="237"/>
      <c r="R17" s="237"/>
    </row>
    <row r="18" ht="21.95" customHeight="1" spans="1:18">
      <c r="A18" s="231"/>
      <c r="B18" s="233"/>
      <c r="C18" s="232"/>
      <c r="D18" s="384"/>
      <c r="E18" s="384"/>
      <c r="F18" s="384"/>
      <c r="G18" s="384"/>
      <c r="H18" s="384"/>
      <c r="I18" s="384"/>
      <c r="J18" s="384"/>
      <c r="K18" s="384"/>
      <c r="L18" s="384"/>
      <c r="M18" s="384"/>
      <c r="N18" s="384"/>
      <c r="O18" s="384"/>
      <c r="P18" s="384"/>
      <c r="Q18" s="237"/>
      <c r="R18" s="237"/>
    </row>
    <row r="19" ht="21.95" customHeight="1" spans="1:18">
      <c r="A19" s="231"/>
      <c r="B19" s="233"/>
      <c r="C19" s="232"/>
      <c r="D19" s="384"/>
      <c r="E19" s="384"/>
      <c r="F19" s="384"/>
      <c r="G19" s="384"/>
      <c r="H19" s="384"/>
      <c r="I19" s="384"/>
      <c r="J19" s="384"/>
      <c r="K19" s="384"/>
      <c r="L19" s="384"/>
      <c r="M19" s="384"/>
      <c r="N19" s="384"/>
      <c r="O19" s="384"/>
      <c r="P19" s="384"/>
      <c r="Q19" s="237"/>
      <c r="R19" s="237"/>
    </row>
    <row r="20" ht="21.95" customHeight="1" spans="1:16">
      <c r="A20" s="231"/>
      <c r="B20" s="233"/>
      <c r="C20" s="232"/>
      <c r="D20" s="230"/>
      <c r="E20" s="230"/>
      <c r="F20" s="230"/>
      <c r="G20" s="230"/>
      <c r="H20" s="230"/>
      <c r="I20" s="230"/>
      <c r="J20" s="230"/>
      <c r="K20" s="230"/>
      <c r="L20" s="230"/>
      <c r="M20" s="230"/>
      <c r="N20" s="230"/>
      <c r="O20" s="230"/>
      <c r="P20" s="230"/>
    </row>
    <row r="21" ht="21.95" customHeight="1" spans="1:16">
      <c r="A21" s="231"/>
      <c r="B21" s="233"/>
      <c r="C21" s="232"/>
      <c r="D21" s="230"/>
      <c r="E21" s="230"/>
      <c r="F21" s="230"/>
      <c r="G21" s="230"/>
      <c r="H21" s="230"/>
      <c r="I21" s="230"/>
      <c r="J21" s="230"/>
      <c r="K21" s="230"/>
      <c r="L21" s="230"/>
      <c r="M21" s="230"/>
      <c r="N21" s="230"/>
      <c r="O21" s="230"/>
      <c r="P21" s="230"/>
    </row>
    <row r="22" ht="21.95" customHeight="1" spans="1:16">
      <c r="A22" s="231"/>
      <c r="B22" s="233"/>
      <c r="C22" s="232"/>
      <c r="D22" s="230"/>
      <c r="E22" s="230"/>
      <c r="F22" s="230"/>
      <c r="G22" s="230"/>
      <c r="H22" s="230"/>
      <c r="I22" s="230"/>
      <c r="J22" s="230"/>
      <c r="K22" s="230"/>
      <c r="L22" s="230"/>
      <c r="M22" s="230"/>
      <c r="N22" s="230"/>
      <c r="O22" s="230"/>
      <c r="P22" s="230"/>
    </row>
    <row r="23" ht="21.95" customHeight="1" spans="1:16">
      <c r="A23" s="231"/>
      <c r="B23" s="233"/>
      <c r="C23" s="232"/>
      <c r="D23" s="230"/>
      <c r="E23" s="230"/>
      <c r="F23" s="230"/>
      <c r="G23" s="230"/>
      <c r="H23" s="230"/>
      <c r="I23" s="230"/>
      <c r="J23" s="230"/>
      <c r="K23" s="230"/>
      <c r="L23" s="230"/>
      <c r="M23" s="230"/>
      <c r="N23" s="230"/>
      <c r="O23" s="230"/>
      <c r="P23" s="230"/>
    </row>
    <row r="24" ht="21.95" customHeight="1" spans="1:16">
      <c r="A24" s="231"/>
      <c r="B24" s="233"/>
      <c r="C24" s="232"/>
      <c r="D24" s="230"/>
      <c r="E24" s="230"/>
      <c r="F24" s="230"/>
      <c r="G24" s="230"/>
      <c r="H24" s="230"/>
      <c r="I24" s="230"/>
      <c r="J24" s="230"/>
      <c r="K24" s="230"/>
      <c r="L24" s="230"/>
      <c r="M24" s="230"/>
      <c r="N24" s="230"/>
      <c r="O24" s="230"/>
      <c r="P24" s="230"/>
    </row>
    <row r="25" ht="21.95" customHeight="1" spans="1:16">
      <c r="A25" s="231"/>
      <c r="B25" s="233"/>
      <c r="C25" s="232"/>
      <c r="D25" s="230"/>
      <c r="E25" s="230"/>
      <c r="F25" s="230"/>
      <c r="G25" s="230"/>
      <c r="H25" s="230"/>
      <c r="I25" s="230"/>
      <c r="J25" s="230"/>
      <c r="K25" s="230"/>
      <c r="L25" s="230"/>
      <c r="M25" s="230"/>
      <c r="N25" s="230"/>
      <c r="O25" s="230"/>
      <c r="P25" s="230"/>
    </row>
    <row r="26" ht="21.95" customHeight="1" spans="1:16">
      <c r="A26" s="231"/>
      <c r="B26" s="233"/>
      <c r="C26" s="232"/>
      <c r="D26" s="230"/>
      <c r="E26" s="230"/>
      <c r="F26" s="230"/>
      <c r="G26" s="230"/>
      <c r="H26" s="230"/>
      <c r="I26" s="230"/>
      <c r="J26" s="230"/>
      <c r="K26" s="230"/>
      <c r="L26" s="230"/>
      <c r="M26" s="230"/>
      <c r="N26" s="230"/>
      <c r="O26" s="230"/>
      <c r="P26" s="230"/>
    </row>
    <row r="27" ht="21.95" customHeight="1" spans="1:16">
      <c r="A27" s="231"/>
      <c r="B27" s="233"/>
      <c r="C27" s="232"/>
      <c r="D27" s="230"/>
      <c r="E27" s="230"/>
      <c r="F27" s="230"/>
      <c r="G27" s="230"/>
      <c r="H27" s="230"/>
      <c r="I27" s="230"/>
      <c r="J27" s="230"/>
      <c r="K27" s="230"/>
      <c r="L27" s="230"/>
      <c r="M27" s="230"/>
      <c r="N27" s="230"/>
      <c r="O27" s="230"/>
      <c r="P27" s="230"/>
    </row>
    <row r="28" ht="21.95" customHeight="1" spans="1:16">
      <c r="A28" s="231"/>
      <c r="B28" s="233"/>
      <c r="C28" s="232"/>
      <c r="D28" s="230"/>
      <c r="E28" s="230"/>
      <c r="F28" s="230"/>
      <c r="G28" s="230"/>
      <c r="H28" s="230"/>
      <c r="I28" s="230"/>
      <c r="J28" s="230"/>
      <c r="K28" s="230"/>
      <c r="L28" s="230"/>
      <c r="M28" s="230"/>
      <c r="N28" s="230"/>
      <c r="O28" s="230"/>
      <c r="P28" s="23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111"/>
  <sheetViews>
    <sheetView showGridLines="0" showZeros="0" tabSelected="1" zoomScale="115" zoomScaleNormal="115" topLeftCell="A19" workbookViewId="0">
      <selection activeCell="C37" sqref="C37"/>
    </sheetView>
  </sheetViews>
  <sheetFormatPr defaultColWidth="9.16666666666667" defaultRowHeight="12.75" customHeight="1"/>
  <cols>
    <col min="1" max="1" width="26.3333333333333" customWidth="1"/>
    <col min="2" max="2" width="16.3333333333333" style="252" customWidth="1"/>
    <col min="3" max="3" width="60.6666666666667" customWidth="1"/>
    <col min="4" max="4" width="21.4444444444444" style="333" customWidth="1"/>
    <col min="5" max="5" width="17.8333333333333" customWidth="1"/>
    <col min="6" max="6" width="16.6666666666667" customWidth="1"/>
    <col min="7" max="7" width="17.8333333333333" customWidth="1"/>
    <col min="8" max="8" width="12.3333333333333" customWidth="1"/>
    <col min="9" max="9" width="16.1666666666667" customWidth="1"/>
    <col min="10" max="10" width="17" customWidth="1"/>
    <col min="11" max="15" width="12.3333333333333" customWidth="1"/>
    <col min="18" max="18" width="14"/>
    <col min="19" max="19" width="10.5" customWidth="1"/>
  </cols>
  <sheetData>
    <row r="1" ht="23.25" customHeight="1" spans="22:22">
      <c r="V1" s="212" t="s">
        <v>520</v>
      </c>
    </row>
    <row r="2" s="211" customFormat="1" ht="23.25" customHeight="1" spans="1:22">
      <c r="A2" s="239" t="s">
        <v>521</v>
      </c>
      <c r="B2" s="334"/>
      <c r="C2" s="239"/>
      <c r="D2" s="239"/>
      <c r="E2" s="239"/>
      <c r="F2" s="239"/>
      <c r="G2" s="239"/>
      <c r="H2" s="239"/>
      <c r="I2" s="239"/>
      <c r="J2" s="239"/>
      <c r="K2" s="239"/>
      <c r="L2" s="239"/>
      <c r="M2" s="239"/>
      <c r="N2" s="239"/>
      <c r="O2" s="239"/>
      <c r="P2" s="239"/>
      <c r="Q2" s="239"/>
      <c r="R2" s="239"/>
      <c r="S2" s="239"/>
      <c r="T2" s="239"/>
      <c r="U2" s="239"/>
      <c r="V2" s="239"/>
    </row>
    <row r="3" ht="23.25" customHeight="1" spans="22:22">
      <c r="V3" s="212" t="s">
        <v>87</v>
      </c>
    </row>
    <row r="4" s="233" customFormat="1" ht="24" customHeight="1" spans="1:89">
      <c r="A4" s="222" t="s">
        <v>113</v>
      </c>
      <c r="B4" s="335" t="s">
        <v>88</v>
      </c>
      <c r="C4" s="222" t="s">
        <v>522</v>
      </c>
      <c r="D4" s="222" t="s">
        <v>523</v>
      </c>
      <c r="E4" s="222" t="s">
        <v>218</v>
      </c>
      <c r="F4" s="222"/>
      <c r="G4" s="222"/>
      <c r="H4" s="222"/>
      <c r="I4" s="222" t="s">
        <v>219</v>
      </c>
      <c r="J4" s="222"/>
      <c r="K4" s="222"/>
      <c r="L4" s="222"/>
      <c r="M4" s="222"/>
      <c r="N4" s="222"/>
      <c r="O4" s="222"/>
      <c r="P4" s="222"/>
      <c r="Q4" s="222"/>
      <c r="R4" s="222"/>
      <c r="S4" s="217" t="s">
        <v>220</v>
      </c>
      <c r="T4" s="217" t="s">
        <v>221</v>
      </c>
      <c r="U4" s="217" t="s">
        <v>222</v>
      </c>
      <c r="V4" s="222" t="s">
        <v>223</v>
      </c>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372"/>
    </row>
    <row r="5" s="233" customFormat="1" ht="24" customHeight="1" spans="1:89">
      <c r="A5" s="222"/>
      <c r="B5" s="336"/>
      <c r="C5" s="222"/>
      <c r="D5" s="222"/>
      <c r="E5" s="222"/>
      <c r="F5" s="222"/>
      <c r="G5" s="222"/>
      <c r="H5" s="222"/>
      <c r="I5" s="222"/>
      <c r="J5" s="222"/>
      <c r="K5" s="222"/>
      <c r="L5" s="222"/>
      <c r="M5" s="222"/>
      <c r="N5" s="222"/>
      <c r="O5" s="222"/>
      <c r="P5" s="222"/>
      <c r="Q5" s="222"/>
      <c r="R5" s="222"/>
      <c r="S5" s="217"/>
      <c r="T5" s="217"/>
      <c r="U5" s="217"/>
      <c r="V5" s="22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372"/>
    </row>
    <row r="6" s="332" customFormat="1" ht="41.1" customHeight="1" spans="1:22">
      <c r="A6" s="222"/>
      <c r="B6" s="337"/>
      <c r="C6" s="222"/>
      <c r="D6" s="222"/>
      <c r="E6" s="222" t="s">
        <v>195</v>
      </c>
      <c r="F6" s="217" t="s">
        <v>224</v>
      </c>
      <c r="G6" s="217" t="s">
        <v>225</v>
      </c>
      <c r="H6" s="217" t="s">
        <v>226</v>
      </c>
      <c r="I6" s="222" t="s">
        <v>195</v>
      </c>
      <c r="J6" s="217" t="s">
        <v>509</v>
      </c>
      <c r="K6" s="217" t="s">
        <v>226</v>
      </c>
      <c r="L6" s="217" t="s">
        <v>229</v>
      </c>
      <c r="M6" s="217" t="s">
        <v>230</v>
      </c>
      <c r="N6" s="217" t="s">
        <v>231</v>
      </c>
      <c r="O6" s="217" t="s">
        <v>232</v>
      </c>
      <c r="P6" s="217" t="s">
        <v>233</v>
      </c>
      <c r="Q6" s="217" t="s">
        <v>234</v>
      </c>
      <c r="R6" s="222" t="s">
        <v>235</v>
      </c>
      <c r="S6" s="217"/>
      <c r="T6" s="217"/>
      <c r="U6" s="217"/>
      <c r="V6" s="222"/>
    </row>
    <row r="7" s="212" customFormat="1" ht="27" customHeight="1" spans="1:22">
      <c r="A7" s="225"/>
      <c r="B7" s="226">
        <v>405</v>
      </c>
      <c r="C7" s="229" t="s">
        <v>118</v>
      </c>
      <c r="D7" s="338"/>
      <c r="E7" s="303">
        <f>F7+G7+H7</f>
        <v>28167716.37</v>
      </c>
      <c r="F7" s="303">
        <f>F8+F25+F41+F58+F74+F94</f>
        <v>22931461.37</v>
      </c>
      <c r="G7" s="303">
        <f>G8+G25+G41+G58+G74+G94</f>
        <v>5203135</v>
      </c>
      <c r="H7" s="303">
        <f>H8+H41</f>
        <v>33120</v>
      </c>
      <c r="I7" s="303">
        <f>J7+K7</f>
        <v>13050000</v>
      </c>
      <c r="J7" s="303">
        <f>J8+J41+J58+J74+J94</f>
        <v>12950000</v>
      </c>
      <c r="K7" s="303">
        <f t="shared" ref="K7:N7" si="0">SUM(K8+K25+K41+K59+K75+K95)</f>
        <v>100000</v>
      </c>
      <c r="L7" s="358">
        <f t="shared" si="0"/>
        <v>0</v>
      </c>
      <c r="M7" s="358">
        <f t="shared" si="0"/>
        <v>0</v>
      </c>
      <c r="N7" s="359">
        <f t="shared" si="0"/>
        <v>0</v>
      </c>
      <c r="O7" s="359">
        <f t="shared" ref="O7:U7" si="1">SUM(O8+O25+O41+O59+O75+O95)</f>
        <v>0</v>
      </c>
      <c r="P7" s="359">
        <f t="shared" si="1"/>
        <v>0</v>
      </c>
      <c r="Q7" s="359">
        <f t="shared" si="1"/>
        <v>0</v>
      </c>
      <c r="R7" s="359">
        <f t="shared" si="1"/>
        <v>0</v>
      </c>
      <c r="S7" s="359">
        <f t="shared" si="1"/>
        <v>0</v>
      </c>
      <c r="T7" s="359">
        <f t="shared" si="1"/>
        <v>0</v>
      </c>
      <c r="U7" s="359">
        <f t="shared" si="1"/>
        <v>0</v>
      </c>
      <c r="V7" s="359">
        <v>0</v>
      </c>
    </row>
    <row r="8" s="237" customFormat="1" ht="27" customHeight="1" spans="1:22">
      <c r="A8" s="257"/>
      <c r="B8" s="226" t="s">
        <v>119</v>
      </c>
      <c r="C8" s="229" t="s">
        <v>105</v>
      </c>
      <c r="D8" s="339"/>
      <c r="E8" s="340">
        <f t="shared" ref="E8:J8" si="2">SUM(E9+E15+E18+E22)</f>
        <v>4570472</v>
      </c>
      <c r="F8" s="340">
        <f t="shared" si="2"/>
        <v>3861305</v>
      </c>
      <c r="G8" s="340">
        <f t="shared" si="2"/>
        <v>684327</v>
      </c>
      <c r="H8" s="340">
        <f t="shared" si="2"/>
        <v>24840</v>
      </c>
      <c r="I8" s="340">
        <f t="shared" si="2"/>
        <v>6150000</v>
      </c>
      <c r="J8" s="340">
        <f t="shared" si="2"/>
        <v>6150000</v>
      </c>
      <c r="K8" s="340"/>
      <c r="L8" s="360"/>
      <c r="M8" s="360"/>
      <c r="N8" s="340"/>
      <c r="O8" s="340"/>
      <c r="P8" s="340"/>
      <c r="Q8" s="340"/>
      <c r="R8" s="340"/>
      <c r="S8" s="340"/>
      <c r="T8" s="340"/>
      <c r="U8" s="340"/>
      <c r="V8" s="368"/>
    </row>
    <row r="9" ht="27" customHeight="1" spans="1:22">
      <c r="A9" s="260">
        <v>208</v>
      </c>
      <c r="B9" s="231" t="s">
        <v>119</v>
      </c>
      <c r="C9" s="261" t="s">
        <v>121</v>
      </c>
      <c r="D9" s="341"/>
      <c r="E9" s="269">
        <f>SUM(E10+E13)</f>
        <v>625854</v>
      </c>
      <c r="F9" s="269">
        <f>SUM(F10+F13)</f>
        <v>625854</v>
      </c>
      <c r="G9" s="342"/>
      <c r="H9" s="342"/>
      <c r="I9" s="342"/>
      <c r="J9" s="342"/>
      <c r="K9" s="342"/>
      <c r="L9" s="361"/>
      <c r="M9" s="361"/>
      <c r="N9" s="342"/>
      <c r="O9" s="342"/>
      <c r="P9" s="342"/>
      <c r="Q9" s="342"/>
      <c r="R9" s="342"/>
      <c r="S9" s="342"/>
      <c r="T9" s="342"/>
      <c r="U9" s="342"/>
      <c r="V9" s="369"/>
    </row>
    <row r="10" ht="27" customHeight="1" spans="1:22">
      <c r="A10" s="263" t="s">
        <v>122</v>
      </c>
      <c r="B10" s="231" t="s">
        <v>119</v>
      </c>
      <c r="C10" s="264" t="s">
        <v>123</v>
      </c>
      <c r="D10" s="341"/>
      <c r="E10" s="269">
        <f>SUM(E11+E12)</f>
        <v>600820</v>
      </c>
      <c r="F10" s="269">
        <f>SUM(F11+F12)</f>
        <v>600820</v>
      </c>
      <c r="G10" s="342"/>
      <c r="H10" s="342"/>
      <c r="I10" s="342"/>
      <c r="J10" s="342"/>
      <c r="K10" s="342"/>
      <c r="L10" s="361"/>
      <c r="M10" s="361"/>
      <c r="N10" s="342"/>
      <c r="O10" s="342"/>
      <c r="P10" s="342"/>
      <c r="Q10" s="342"/>
      <c r="R10" s="342"/>
      <c r="S10" s="342"/>
      <c r="T10" s="342"/>
      <c r="U10" s="342"/>
      <c r="V10" s="369"/>
    </row>
    <row r="11" ht="27" customHeight="1" spans="1:22">
      <c r="A11" s="265" t="s">
        <v>124</v>
      </c>
      <c r="B11" s="231" t="s">
        <v>119</v>
      </c>
      <c r="C11" s="266" t="s">
        <v>125</v>
      </c>
      <c r="D11" s="343" t="s">
        <v>241</v>
      </c>
      <c r="E11" s="267">
        <v>400547</v>
      </c>
      <c r="F11" s="267">
        <v>400547</v>
      </c>
      <c r="G11" s="342"/>
      <c r="H11" s="342"/>
      <c r="I11" s="342"/>
      <c r="J11" s="342"/>
      <c r="K11" s="342"/>
      <c r="L11" s="361"/>
      <c r="M11" s="361"/>
      <c r="N11" s="342"/>
      <c r="O11" s="342"/>
      <c r="P11" s="342"/>
      <c r="Q11" s="342"/>
      <c r="R11" s="342"/>
      <c r="S11" s="342"/>
      <c r="T11" s="342"/>
      <c r="U11" s="342"/>
      <c r="V11" s="369"/>
    </row>
    <row r="12" ht="27" customHeight="1" spans="1:22">
      <c r="A12" s="268" t="s">
        <v>126</v>
      </c>
      <c r="B12" s="231" t="s">
        <v>119</v>
      </c>
      <c r="C12" s="266" t="s">
        <v>127</v>
      </c>
      <c r="D12" s="343" t="s">
        <v>241</v>
      </c>
      <c r="E12" s="267">
        <v>200273</v>
      </c>
      <c r="F12" s="267">
        <v>200273</v>
      </c>
      <c r="G12" s="342"/>
      <c r="H12" s="342"/>
      <c r="I12" s="342"/>
      <c r="J12" s="342"/>
      <c r="K12" s="342"/>
      <c r="L12" s="361"/>
      <c r="M12" s="361"/>
      <c r="N12" s="342"/>
      <c r="O12" s="342"/>
      <c r="P12" s="342"/>
      <c r="Q12" s="342"/>
      <c r="R12" s="342"/>
      <c r="S12" s="342"/>
      <c r="T12" s="342"/>
      <c r="U12" s="342"/>
      <c r="V12" s="369"/>
    </row>
    <row r="13" ht="27" customHeight="1" spans="1:22">
      <c r="A13" s="268" t="s">
        <v>128</v>
      </c>
      <c r="B13" s="231" t="s">
        <v>119</v>
      </c>
      <c r="C13" s="266" t="s">
        <v>129</v>
      </c>
      <c r="D13" s="344"/>
      <c r="E13" s="267">
        <v>25034</v>
      </c>
      <c r="F13" s="267">
        <v>25034</v>
      </c>
      <c r="G13" s="342"/>
      <c r="H13" s="342"/>
      <c r="I13" s="342"/>
      <c r="J13" s="342"/>
      <c r="K13" s="342"/>
      <c r="L13" s="361"/>
      <c r="M13" s="361"/>
      <c r="N13" s="342"/>
      <c r="O13" s="342"/>
      <c r="P13" s="342"/>
      <c r="Q13" s="342"/>
      <c r="R13" s="342"/>
      <c r="S13" s="342"/>
      <c r="T13" s="342"/>
      <c r="U13" s="342"/>
      <c r="V13" s="369"/>
    </row>
    <row r="14" ht="27" customHeight="1" spans="1:22">
      <c r="A14" s="265" t="s">
        <v>130</v>
      </c>
      <c r="B14" s="231" t="s">
        <v>119</v>
      </c>
      <c r="C14" s="266" t="s">
        <v>131</v>
      </c>
      <c r="D14" s="343" t="s">
        <v>241</v>
      </c>
      <c r="E14" s="267">
        <v>25034</v>
      </c>
      <c r="F14" s="267">
        <v>25034</v>
      </c>
      <c r="G14" s="342"/>
      <c r="H14" s="342"/>
      <c r="I14" s="342"/>
      <c r="J14" s="342"/>
      <c r="K14" s="342"/>
      <c r="L14" s="361"/>
      <c r="M14" s="361"/>
      <c r="N14" s="342"/>
      <c r="O14" s="342"/>
      <c r="P14" s="342"/>
      <c r="Q14" s="342"/>
      <c r="R14" s="342"/>
      <c r="S14" s="342"/>
      <c r="T14" s="342"/>
      <c r="U14" s="342"/>
      <c r="V14" s="369"/>
    </row>
    <row r="15" ht="27" customHeight="1" spans="1:22">
      <c r="A15" s="265">
        <v>210</v>
      </c>
      <c r="B15" s="231" t="s">
        <v>119</v>
      </c>
      <c r="C15" s="266" t="s">
        <v>132</v>
      </c>
      <c r="D15" s="344"/>
      <c r="E15" s="267">
        <v>187756</v>
      </c>
      <c r="F15" s="267">
        <v>187756</v>
      </c>
      <c r="G15" s="342"/>
      <c r="H15" s="342"/>
      <c r="I15" s="342"/>
      <c r="J15" s="342"/>
      <c r="K15" s="342"/>
      <c r="L15" s="361"/>
      <c r="M15" s="361"/>
      <c r="N15" s="342"/>
      <c r="O15" s="342"/>
      <c r="P15" s="342"/>
      <c r="Q15" s="342"/>
      <c r="R15" s="342"/>
      <c r="S15" s="342"/>
      <c r="T15" s="342"/>
      <c r="U15" s="342"/>
      <c r="V15" s="369"/>
    </row>
    <row r="16" ht="27" customHeight="1" spans="1:22">
      <c r="A16" s="268" t="s">
        <v>133</v>
      </c>
      <c r="B16" s="231" t="s">
        <v>119</v>
      </c>
      <c r="C16" s="266" t="s">
        <v>134</v>
      </c>
      <c r="D16" s="344"/>
      <c r="E16" s="267">
        <v>187756</v>
      </c>
      <c r="F16" s="267">
        <v>187756</v>
      </c>
      <c r="G16" s="342"/>
      <c r="H16" s="342"/>
      <c r="I16" s="342"/>
      <c r="J16" s="342"/>
      <c r="K16" s="342"/>
      <c r="L16" s="361"/>
      <c r="M16" s="361"/>
      <c r="N16" s="342"/>
      <c r="O16" s="342"/>
      <c r="P16" s="342"/>
      <c r="Q16" s="342"/>
      <c r="R16" s="342"/>
      <c r="S16" s="342"/>
      <c r="T16" s="342"/>
      <c r="U16" s="342"/>
      <c r="V16" s="369"/>
    </row>
    <row r="17" ht="27" customHeight="1" spans="1:22">
      <c r="A17" s="265" t="s">
        <v>135</v>
      </c>
      <c r="B17" s="231" t="s">
        <v>119</v>
      </c>
      <c r="C17" s="266" t="s">
        <v>136</v>
      </c>
      <c r="D17" s="343" t="s">
        <v>132</v>
      </c>
      <c r="E17" s="267">
        <v>187756</v>
      </c>
      <c r="F17" s="267">
        <v>187756</v>
      </c>
      <c r="G17" s="342"/>
      <c r="H17" s="342"/>
      <c r="I17" s="342"/>
      <c r="J17" s="342"/>
      <c r="K17" s="342"/>
      <c r="L17" s="361"/>
      <c r="M17" s="361"/>
      <c r="N17" s="342"/>
      <c r="O17" s="342"/>
      <c r="P17" s="342"/>
      <c r="Q17" s="342"/>
      <c r="R17" s="342"/>
      <c r="S17" s="342"/>
      <c r="T17" s="342"/>
      <c r="U17" s="342"/>
      <c r="V17" s="369"/>
    </row>
    <row r="18" ht="27" customHeight="1" spans="1:22">
      <c r="A18" s="265">
        <v>214</v>
      </c>
      <c r="B18" s="231" t="s">
        <v>119</v>
      </c>
      <c r="C18" s="266" t="s">
        <v>137</v>
      </c>
      <c r="D18" s="341"/>
      <c r="E18" s="269">
        <v>3456452</v>
      </c>
      <c r="F18" s="269">
        <v>2747285</v>
      </c>
      <c r="G18" s="269">
        <v>684327</v>
      </c>
      <c r="H18" s="269">
        <v>24840</v>
      </c>
      <c r="I18" s="269">
        <v>6150000</v>
      </c>
      <c r="J18" s="269">
        <v>6150000</v>
      </c>
      <c r="K18" s="342"/>
      <c r="L18" s="361"/>
      <c r="M18" s="361"/>
      <c r="N18" s="342"/>
      <c r="O18" s="342"/>
      <c r="P18" s="342"/>
      <c r="Q18" s="342"/>
      <c r="R18" s="342"/>
      <c r="S18" s="342"/>
      <c r="T18" s="342"/>
      <c r="U18" s="342"/>
      <c r="V18" s="369"/>
    </row>
    <row r="19" ht="27" customHeight="1" spans="1:22">
      <c r="A19" s="268" t="s">
        <v>138</v>
      </c>
      <c r="B19" s="231" t="s">
        <v>119</v>
      </c>
      <c r="C19" s="266" t="s">
        <v>139</v>
      </c>
      <c r="D19" s="341"/>
      <c r="E19" s="269">
        <f t="shared" ref="E19:J19" si="3">SUM(E20:E21)</f>
        <v>3456452</v>
      </c>
      <c r="F19" s="269">
        <f t="shared" si="3"/>
        <v>2747285</v>
      </c>
      <c r="G19" s="269">
        <f t="shared" si="3"/>
        <v>684327</v>
      </c>
      <c r="H19" s="269">
        <f t="shared" si="3"/>
        <v>24840</v>
      </c>
      <c r="I19" s="269">
        <f t="shared" si="3"/>
        <v>6150000</v>
      </c>
      <c r="J19" s="269">
        <f t="shared" si="3"/>
        <v>6150000</v>
      </c>
      <c r="K19" s="342"/>
      <c r="L19" s="361"/>
      <c r="M19" s="361"/>
      <c r="N19" s="342"/>
      <c r="O19" s="342"/>
      <c r="P19" s="342"/>
      <c r="Q19" s="342"/>
      <c r="R19" s="342"/>
      <c r="S19" s="342"/>
      <c r="T19" s="342"/>
      <c r="U19" s="342"/>
      <c r="V19" s="369"/>
    </row>
    <row r="20" ht="27" customHeight="1" spans="1:22">
      <c r="A20" s="265" t="s">
        <v>140</v>
      </c>
      <c r="B20" s="231" t="s">
        <v>119</v>
      </c>
      <c r="C20" s="266" t="s">
        <v>141</v>
      </c>
      <c r="D20" s="344" t="s">
        <v>176</v>
      </c>
      <c r="E20" s="269">
        <f>SUM(F20:H20)</f>
        <v>3456452</v>
      </c>
      <c r="F20" s="269">
        <v>2747285</v>
      </c>
      <c r="G20" s="269">
        <v>684327</v>
      </c>
      <c r="H20" s="269">
        <v>24840</v>
      </c>
      <c r="I20" s="267">
        <v>1150000</v>
      </c>
      <c r="J20" s="267">
        <v>1150000</v>
      </c>
      <c r="K20" s="342"/>
      <c r="L20" s="361"/>
      <c r="M20" s="361"/>
      <c r="N20" s="342"/>
      <c r="O20" s="342"/>
      <c r="P20" s="342"/>
      <c r="Q20" s="342"/>
      <c r="R20" s="342"/>
      <c r="S20" s="342"/>
      <c r="T20" s="342"/>
      <c r="U20" s="342"/>
      <c r="V20" s="369"/>
    </row>
    <row r="21" ht="27" customHeight="1" spans="1:22">
      <c r="A21" s="265" t="s">
        <v>142</v>
      </c>
      <c r="B21" s="231" t="s">
        <v>119</v>
      </c>
      <c r="C21" s="266" t="s">
        <v>143</v>
      </c>
      <c r="D21" s="344" t="s">
        <v>176</v>
      </c>
      <c r="E21" s="267"/>
      <c r="F21" s="267"/>
      <c r="G21" s="267"/>
      <c r="H21" s="267"/>
      <c r="I21" s="267">
        <v>5000000</v>
      </c>
      <c r="J21" s="267">
        <v>5000000</v>
      </c>
      <c r="K21" s="342"/>
      <c r="L21" s="361"/>
      <c r="M21" s="361"/>
      <c r="N21" s="342"/>
      <c r="O21" s="342"/>
      <c r="P21" s="342"/>
      <c r="Q21" s="342"/>
      <c r="R21" s="342"/>
      <c r="S21" s="342"/>
      <c r="T21" s="342"/>
      <c r="U21" s="342"/>
      <c r="V21" s="369"/>
    </row>
    <row r="22" ht="27" customHeight="1" spans="1:22">
      <c r="A22" s="265">
        <v>221</v>
      </c>
      <c r="B22" s="231" t="s">
        <v>119</v>
      </c>
      <c r="C22" s="266" t="s">
        <v>144</v>
      </c>
      <c r="D22" s="344"/>
      <c r="E22" s="267">
        <v>300410</v>
      </c>
      <c r="F22" s="267">
        <v>300410</v>
      </c>
      <c r="G22" s="342"/>
      <c r="H22" s="342"/>
      <c r="I22" s="342"/>
      <c r="J22" s="342"/>
      <c r="K22" s="342"/>
      <c r="L22" s="361"/>
      <c r="M22" s="361"/>
      <c r="N22" s="342"/>
      <c r="O22" s="342"/>
      <c r="P22" s="342"/>
      <c r="Q22" s="342"/>
      <c r="R22" s="342"/>
      <c r="S22" s="342"/>
      <c r="T22" s="342"/>
      <c r="U22" s="342"/>
      <c r="V22" s="369"/>
    </row>
    <row r="23" ht="27" customHeight="1" spans="1:22">
      <c r="A23" s="268" t="s">
        <v>145</v>
      </c>
      <c r="B23" s="231" t="s">
        <v>119</v>
      </c>
      <c r="C23" s="266" t="s">
        <v>146</v>
      </c>
      <c r="D23" s="344"/>
      <c r="E23" s="267">
        <v>300410</v>
      </c>
      <c r="F23" s="267">
        <v>300410</v>
      </c>
      <c r="G23" s="342"/>
      <c r="H23" s="342"/>
      <c r="I23" s="342"/>
      <c r="J23" s="342"/>
      <c r="K23" s="342"/>
      <c r="L23" s="361"/>
      <c r="M23" s="361"/>
      <c r="N23" s="342"/>
      <c r="O23" s="342"/>
      <c r="P23" s="342"/>
      <c r="Q23" s="342"/>
      <c r="R23" s="342"/>
      <c r="S23" s="342"/>
      <c r="T23" s="342"/>
      <c r="U23" s="342"/>
      <c r="V23" s="369"/>
    </row>
    <row r="24" ht="27" customHeight="1" spans="1:22">
      <c r="A24" s="265" t="s">
        <v>147</v>
      </c>
      <c r="B24" s="231" t="s">
        <v>119</v>
      </c>
      <c r="C24" s="266" t="s">
        <v>148</v>
      </c>
      <c r="D24" s="343" t="s">
        <v>242</v>
      </c>
      <c r="E24" s="267">
        <v>300410</v>
      </c>
      <c r="F24" s="267">
        <v>300410</v>
      </c>
      <c r="G24" s="342"/>
      <c r="H24" s="342"/>
      <c r="I24" s="342"/>
      <c r="J24" s="342"/>
      <c r="K24" s="342"/>
      <c r="L24" s="361"/>
      <c r="M24" s="361"/>
      <c r="N24" s="342"/>
      <c r="O24" s="342"/>
      <c r="P24" s="342"/>
      <c r="Q24" s="342"/>
      <c r="R24" s="342"/>
      <c r="S24" s="342"/>
      <c r="T24" s="342"/>
      <c r="U24" s="342"/>
      <c r="V24" s="369"/>
    </row>
    <row r="25" s="237" customFormat="1" ht="27" customHeight="1" spans="1:22">
      <c r="A25" s="270"/>
      <c r="B25" s="271" t="s">
        <v>149</v>
      </c>
      <c r="C25" s="271" t="s">
        <v>106</v>
      </c>
      <c r="D25" s="345"/>
      <c r="E25" s="272">
        <v>7515361</v>
      </c>
      <c r="F25" s="272">
        <v>6353250</v>
      </c>
      <c r="G25" s="272">
        <v>1162111</v>
      </c>
      <c r="H25" s="279"/>
      <c r="I25" s="279"/>
      <c r="J25" s="279"/>
      <c r="K25" s="279"/>
      <c r="L25" s="304"/>
      <c r="M25" s="304"/>
      <c r="N25" s="362"/>
      <c r="O25" s="362"/>
      <c r="P25" s="362"/>
      <c r="Q25" s="362"/>
      <c r="R25" s="362"/>
      <c r="S25" s="362"/>
      <c r="T25" s="362"/>
      <c r="U25" s="362"/>
      <c r="V25" s="362"/>
    </row>
    <row r="26" ht="27" customHeight="1" spans="1:22">
      <c r="A26" s="231" t="s">
        <v>150</v>
      </c>
      <c r="B26" s="274" t="s">
        <v>149</v>
      </c>
      <c r="C26" s="261" t="s">
        <v>151</v>
      </c>
      <c r="D26" s="346"/>
      <c r="E26" s="275">
        <v>5477421</v>
      </c>
      <c r="F26" s="275">
        <v>4315310</v>
      </c>
      <c r="G26" s="275">
        <v>1162111</v>
      </c>
      <c r="H26" s="280"/>
      <c r="I26" s="280"/>
      <c r="J26" s="280"/>
      <c r="K26" s="280"/>
      <c r="L26" s="250"/>
      <c r="M26" s="250"/>
      <c r="N26" s="363"/>
      <c r="O26" s="363"/>
      <c r="P26" s="363"/>
      <c r="Q26" s="363"/>
      <c r="R26" s="363"/>
      <c r="S26" s="363"/>
      <c r="T26" s="363"/>
      <c r="U26" s="363"/>
      <c r="V26" s="363"/>
    </row>
    <row r="27" ht="27" customHeight="1" spans="1:22">
      <c r="A27" s="231" t="s">
        <v>152</v>
      </c>
      <c r="B27" s="274" t="s">
        <v>149</v>
      </c>
      <c r="C27" s="261" t="s">
        <v>153</v>
      </c>
      <c r="D27" s="346"/>
      <c r="E27" s="275">
        <v>5477421</v>
      </c>
      <c r="F27" s="275">
        <v>4315310</v>
      </c>
      <c r="G27" s="275">
        <v>1162111</v>
      </c>
      <c r="H27" s="280"/>
      <c r="I27" s="280"/>
      <c r="J27" s="280"/>
      <c r="K27" s="280"/>
      <c r="L27" s="250"/>
      <c r="M27" s="250"/>
      <c r="N27" s="363"/>
      <c r="O27" s="363"/>
      <c r="P27" s="363"/>
      <c r="Q27" s="363"/>
      <c r="R27" s="363"/>
      <c r="S27" s="363"/>
      <c r="T27" s="363"/>
      <c r="U27" s="363"/>
      <c r="V27" s="363"/>
    </row>
    <row r="28" ht="27" customHeight="1" spans="1:22">
      <c r="A28" s="231" t="s">
        <v>154</v>
      </c>
      <c r="B28" s="274" t="s">
        <v>149</v>
      </c>
      <c r="C28" s="261" t="s">
        <v>155</v>
      </c>
      <c r="D28" s="346" t="s">
        <v>151</v>
      </c>
      <c r="E28" s="275">
        <v>5477421</v>
      </c>
      <c r="F28" s="275">
        <v>4315310</v>
      </c>
      <c r="G28" s="275">
        <v>1162111</v>
      </c>
      <c r="H28" s="280"/>
      <c r="I28" s="280"/>
      <c r="J28" s="280"/>
      <c r="K28" s="280"/>
      <c r="L28" s="250"/>
      <c r="M28" s="250"/>
      <c r="N28" s="363"/>
      <c r="O28" s="363"/>
      <c r="P28" s="363"/>
      <c r="Q28" s="363"/>
      <c r="R28" s="363"/>
      <c r="S28" s="363"/>
      <c r="T28" s="363"/>
      <c r="U28" s="363"/>
      <c r="V28" s="363"/>
    </row>
    <row r="29" ht="27" customHeight="1" spans="1:22">
      <c r="A29" s="231" t="s">
        <v>156</v>
      </c>
      <c r="B29" s="274" t="s">
        <v>149</v>
      </c>
      <c r="C29" s="261" t="s">
        <v>121</v>
      </c>
      <c r="D29" s="346"/>
      <c r="E29" s="275">
        <v>1240323</v>
      </c>
      <c r="F29" s="275">
        <v>1240323</v>
      </c>
      <c r="G29" s="275"/>
      <c r="H29" s="280"/>
      <c r="I29" s="280"/>
      <c r="J29" s="280"/>
      <c r="K29" s="280"/>
      <c r="L29" s="250"/>
      <c r="M29" s="250"/>
      <c r="N29" s="363"/>
      <c r="O29" s="363"/>
      <c r="P29" s="363"/>
      <c r="Q29" s="363"/>
      <c r="R29" s="363"/>
      <c r="S29" s="363"/>
      <c r="T29" s="363"/>
      <c r="U29" s="363"/>
      <c r="V29" s="363"/>
    </row>
    <row r="30" ht="27" customHeight="1" spans="1:22">
      <c r="A30" s="231" t="s">
        <v>122</v>
      </c>
      <c r="B30" s="274" t="s">
        <v>149</v>
      </c>
      <c r="C30" s="261" t="s">
        <v>157</v>
      </c>
      <c r="D30" s="346"/>
      <c r="E30" s="275">
        <v>981683</v>
      </c>
      <c r="F30" s="275">
        <v>981683</v>
      </c>
      <c r="G30" s="275"/>
      <c r="H30" s="280"/>
      <c r="I30" s="280"/>
      <c r="J30" s="280"/>
      <c r="K30" s="280"/>
      <c r="L30" s="250"/>
      <c r="M30" s="250"/>
      <c r="N30" s="363"/>
      <c r="O30" s="363"/>
      <c r="P30" s="363"/>
      <c r="Q30" s="363"/>
      <c r="R30" s="363"/>
      <c r="S30" s="363"/>
      <c r="T30" s="363"/>
      <c r="U30" s="363"/>
      <c r="V30" s="363"/>
    </row>
    <row r="31" ht="27" customHeight="1" spans="1:22">
      <c r="A31" s="231" t="s">
        <v>124</v>
      </c>
      <c r="B31" s="274" t="s">
        <v>149</v>
      </c>
      <c r="C31" s="261" t="s">
        <v>125</v>
      </c>
      <c r="D31" s="343" t="s">
        <v>241</v>
      </c>
      <c r="E31" s="275">
        <v>654455</v>
      </c>
      <c r="F31" s="275">
        <v>654455</v>
      </c>
      <c r="G31" s="275"/>
      <c r="H31" s="280"/>
      <c r="I31" s="280"/>
      <c r="J31" s="280"/>
      <c r="K31" s="280"/>
      <c r="L31" s="250"/>
      <c r="M31" s="250"/>
      <c r="N31" s="363"/>
      <c r="O31" s="363"/>
      <c r="P31" s="363"/>
      <c r="Q31" s="363"/>
      <c r="R31" s="363"/>
      <c r="S31" s="363"/>
      <c r="T31" s="363"/>
      <c r="U31" s="363"/>
      <c r="V31" s="363"/>
    </row>
    <row r="32" ht="27" customHeight="1" spans="1:22">
      <c r="A32" s="231" t="s">
        <v>126</v>
      </c>
      <c r="B32" s="274" t="s">
        <v>149</v>
      </c>
      <c r="C32" s="261" t="s">
        <v>127</v>
      </c>
      <c r="D32" s="343" t="s">
        <v>241</v>
      </c>
      <c r="E32" s="275">
        <v>327228</v>
      </c>
      <c r="F32" s="275">
        <v>327228</v>
      </c>
      <c r="G32" s="275"/>
      <c r="H32" s="280"/>
      <c r="I32" s="280"/>
      <c r="J32" s="280"/>
      <c r="K32" s="280"/>
      <c r="L32" s="250"/>
      <c r="M32" s="250"/>
      <c r="N32" s="363"/>
      <c r="O32" s="363"/>
      <c r="P32" s="363"/>
      <c r="Q32" s="363"/>
      <c r="R32" s="363"/>
      <c r="S32" s="363"/>
      <c r="T32" s="363"/>
      <c r="U32" s="363"/>
      <c r="V32" s="363"/>
    </row>
    <row r="33" ht="27" customHeight="1" spans="1:22">
      <c r="A33" s="231" t="s">
        <v>128</v>
      </c>
      <c r="B33" s="274" t="s">
        <v>149</v>
      </c>
      <c r="C33" s="261" t="s">
        <v>158</v>
      </c>
      <c r="D33" s="346"/>
      <c r="E33" s="275">
        <v>258640</v>
      </c>
      <c r="F33" s="275">
        <v>258640</v>
      </c>
      <c r="G33" s="275"/>
      <c r="H33" s="280"/>
      <c r="I33" s="280"/>
      <c r="J33" s="280"/>
      <c r="K33" s="280"/>
      <c r="L33" s="250"/>
      <c r="M33" s="250"/>
      <c r="N33" s="363"/>
      <c r="O33" s="363"/>
      <c r="P33" s="363"/>
      <c r="Q33" s="363"/>
      <c r="R33" s="363"/>
      <c r="S33" s="363"/>
      <c r="T33" s="363"/>
      <c r="U33" s="363"/>
      <c r="V33" s="363"/>
    </row>
    <row r="34" ht="27" customHeight="1" spans="1:22">
      <c r="A34" s="231" t="s">
        <v>130</v>
      </c>
      <c r="B34" s="274" t="s">
        <v>149</v>
      </c>
      <c r="C34" s="261" t="s">
        <v>159</v>
      </c>
      <c r="D34" s="343" t="s">
        <v>241</v>
      </c>
      <c r="E34" s="275">
        <v>258640</v>
      </c>
      <c r="F34" s="275">
        <v>258640</v>
      </c>
      <c r="G34" s="275"/>
      <c r="H34" s="280"/>
      <c r="I34" s="280"/>
      <c r="J34" s="280"/>
      <c r="K34" s="280"/>
      <c r="L34" s="250"/>
      <c r="M34" s="250"/>
      <c r="N34" s="363"/>
      <c r="O34" s="363"/>
      <c r="P34" s="363"/>
      <c r="Q34" s="363"/>
      <c r="R34" s="363"/>
      <c r="S34" s="363"/>
      <c r="T34" s="363"/>
      <c r="U34" s="363"/>
      <c r="V34" s="363"/>
    </row>
    <row r="35" ht="27" customHeight="1" spans="1:22">
      <c r="A35" s="231" t="s">
        <v>160</v>
      </c>
      <c r="B35" s="274" t="s">
        <v>149</v>
      </c>
      <c r="C35" s="261" t="s">
        <v>132</v>
      </c>
      <c r="D35" s="346"/>
      <c r="E35" s="275">
        <v>306776</v>
      </c>
      <c r="F35" s="275">
        <v>306776</v>
      </c>
      <c r="G35" s="275"/>
      <c r="H35" s="280"/>
      <c r="I35" s="280"/>
      <c r="J35" s="280"/>
      <c r="K35" s="280"/>
      <c r="L35" s="250"/>
      <c r="M35" s="250"/>
      <c r="N35" s="363"/>
      <c r="O35" s="363"/>
      <c r="P35" s="363"/>
      <c r="Q35" s="363"/>
      <c r="R35" s="363"/>
      <c r="S35" s="363"/>
      <c r="T35" s="363"/>
      <c r="U35" s="363"/>
      <c r="V35" s="363"/>
    </row>
    <row r="36" ht="27" customHeight="1" spans="1:22">
      <c r="A36" s="231" t="s">
        <v>133</v>
      </c>
      <c r="B36" s="274" t="s">
        <v>149</v>
      </c>
      <c r="C36" s="261" t="s">
        <v>161</v>
      </c>
      <c r="D36" s="346"/>
      <c r="E36" s="275">
        <v>306776</v>
      </c>
      <c r="F36" s="275">
        <v>306776</v>
      </c>
      <c r="G36" s="275"/>
      <c r="H36" s="280"/>
      <c r="I36" s="280"/>
      <c r="J36" s="280"/>
      <c r="K36" s="280"/>
      <c r="L36" s="250"/>
      <c r="M36" s="250"/>
      <c r="N36" s="363"/>
      <c r="O36" s="363"/>
      <c r="P36" s="363"/>
      <c r="Q36" s="363"/>
      <c r="R36" s="363"/>
      <c r="S36" s="363"/>
      <c r="T36" s="363"/>
      <c r="U36" s="363"/>
      <c r="V36" s="363"/>
    </row>
    <row r="37" ht="27" customHeight="1" spans="1:22">
      <c r="A37" s="347" t="s">
        <v>162</v>
      </c>
      <c r="B37" s="274" t="s">
        <v>149</v>
      </c>
      <c r="C37" s="348" t="s">
        <v>163</v>
      </c>
      <c r="D37" s="346" t="s">
        <v>132</v>
      </c>
      <c r="E37" s="275">
        <v>306776</v>
      </c>
      <c r="F37" s="275">
        <v>306776</v>
      </c>
      <c r="G37" s="275"/>
      <c r="H37" s="280"/>
      <c r="I37" s="280"/>
      <c r="J37" s="280"/>
      <c r="K37" s="280"/>
      <c r="L37" s="250"/>
      <c r="M37" s="250"/>
      <c r="N37" s="363"/>
      <c r="O37" s="363"/>
      <c r="P37" s="363"/>
      <c r="Q37" s="363"/>
      <c r="R37" s="363"/>
      <c r="S37" s="363"/>
      <c r="T37" s="363"/>
      <c r="U37" s="363"/>
      <c r="V37" s="363"/>
    </row>
    <row r="38" ht="27" customHeight="1" spans="1:22">
      <c r="A38" s="231" t="s">
        <v>164</v>
      </c>
      <c r="B38" s="274" t="s">
        <v>149</v>
      </c>
      <c r="C38" s="261" t="s">
        <v>144</v>
      </c>
      <c r="D38" s="346"/>
      <c r="E38" s="275">
        <v>490841</v>
      </c>
      <c r="F38" s="275">
        <v>490841</v>
      </c>
      <c r="G38" s="275"/>
      <c r="H38" s="280"/>
      <c r="I38" s="280"/>
      <c r="J38" s="280"/>
      <c r="K38" s="280"/>
      <c r="L38" s="250"/>
      <c r="M38" s="250"/>
      <c r="N38" s="363"/>
      <c r="O38" s="363"/>
      <c r="P38" s="363"/>
      <c r="Q38" s="363"/>
      <c r="R38" s="363"/>
      <c r="S38" s="363"/>
      <c r="T38" s="363"/>
      <c r="U38" s="363"/>
      <c r="V38" s="363"/>
    </row>
    <row r="39" ht="27" customHeight="1" spans="1:22">
      <c r="A39" s="231" t="s">
        <v>145</v>
      </c>
      <c r="B39" s="274" t="s">
        <v>149</v>
      </c>
      <c r="C39" s="261" t="s">
        <v>165</v>
      </c>
      <c r="D39" s="346"/>
      <c r="E39" s="275">
        <v>490841</v>
      </c>
      <c r="F39" s="275">
        <v>490841</v>
      </c>
      <c r="G39" s="275"/>
      <c r="H39" s="280"/>
      <c r="I39" s="280"/>
      <c r="J39" s="280"/>
      <c r="K39" s="280"/>
      <c r="L39" s="250"/>
      <c r="M39" s="250"/>
      <c r="N39" s="363"/>
      <c r="O39" s="363"/>
      <c r="P39" s="363"/>
      <c r="Q39" s="363"/>
      <c r="R39" s="363"/>
      <c r="S39" s="363"/>
      <c r="T39" s="363"/>
      <c r="U39" s="363"/>
      <c r="V39" s="363"/>
    </row>
    <row r="40" ht="27" customHeight="1" spans="1:22">
      <c r="A40" s="231" t="s">
        <v>147</v>
      </c>
      <c r="B40" s="274" t="s">
        <v>149</v>
      </c>
      <c r="C40" s="261" t="s">
        <v>148</v>
      </c>
      <c r="D40" s="343" t="s">
        <v>242</v>
      </c>
      <c r="E40" s="275">
        <v>490841</v>
      </c>
      <c r="F40" s="275">
        <v>490841</v>
      </c>
      <c r="G40" s="275"/>
      <c r="H40" s="280"/>
      <c r="I40" s="280"/>
      <c r="J40" s="280"/>
      <c r="K40" s="280"/>
      <c r="L40" s="250"/>
      <c r="M40" s="250"/>
      <c r="N40" s="363"/>
      <c r="O40" s="363"/>
      <c r="P40" s="363"/>
      <c r="Q40" s="363"/>
      <c r="R40" s="363"/>
      <c r="S40" s="363"/>
      <c r="T40" s="363"/>
      <c r="U40" s="363"/>
      <c r="V40" s="363"/>
    </row>
    <row r="41" s="251" customFormat="1" ht="27" customHeight="1" spans="1:22">
      <c r="A41" s="270"/>
      <c r="B41" s="226" t="s">
        <v>166</v>
      </c>
      <c r="C41" s="229" t="s">
        <v>107</v>
      </c>
      <c r="D41" s="349"/>
      <c r="E41" s="303">
        <v>3355507</v>
      </c>
      <c r="F41" s="303">
        <v>2853748</v>
      </c>
      <c r="G41" s="303">
        <v>493479</v>
      </c>
      <c r="H41" s="303">
        <v>8280</v>
      </c>
      <c r="I41" s="303">
        <v>5560000</v>
      </c>
      <c r="J41" s="303">
        <v>5560000</v>
      </c>
      <c r="K41" s="279"/>
      <c r="L41" s="304"/>
      <c r="M41" s="304"/>
      <c r="N41" s="304"/>
      <c r="O41" s="304"/>
      <c r="P41" s="304"/>
      <c r="Q41" s="304"/>
      <c r="R41" s="370"/>
      <c r="S41" s="371"/>
      <c r="T41" s="371"/>
      <c r="U41" s="371"/>
      <c r="V41" s="371"/>
    </row>
    <row r="42" s="212" customFormat="1" ht="27" customHeight="1" spans="1:22">
      <c r="A42" s="231" t="s">
        <v>156</v>
      </c>
      <c r="B42" s="231" t="s">
        <v>166</v>
      </c>
      <c r="C42" s="261" t="s">
        <v>121</v>
      </c>
      <c r="D42" s="350"/>
      <c r="E42" s="275">
        <v>499643</v>
      </c>
      <c r="F42" s="275">
        <v>499643</v>
      </c>
      <c r="G42" s="305">
        <v>493479</v>
      </c>
      <c r="H42" s="305">
        <v>8280</v>
      </c>
      <c r="I42" s="305"/>
      <c r="J42" s="280"/>
      <c r="K42" s="280"/>
      <c r="L42" s="250"/>
      <c r="M42" s="250"/>
      <c r="N42" s="250"/>
      <c r="O42" s="250"/>
      <c r="P42" s="250"/>
      <c r="Q42" s="250"/>
      <c r="R42" s="358"/>
      <c r="S42" s="233"/>
      <c r="T42" s="233"/>
      <c r="U42" s="233"/>
      <c r="V42" s="233"/>
    </row>
    <row r="43" s="212" customFormat="1" ht="27" customHeight="1" spans="1:22">
      <c r="A43" s="231" t="s">
        <v>122</v>
      </c>
      <c r="B43" s="231" t="s">
        <v>166</v>
      </c>
      <c r="C43" s="261" t="s">
        <v>157</v>
      </c>
      <c r="D43" s="350"/>
      <c r="E43" s="275">
        <v>442368</v>
      </c>
      <c r="F43" s="275">
        <v>442368</v>
      </c>
      <c r="G43" s="305">
        <v>493479</v>
      </c>
      <c r="H43" s="305">
        <v>0</v>
      </c>
      <c r="I43" s="305"/>
      <c r="J43" s="280"/>
      <c r="K43" s="280"/>
      <c r="L43" s="250"/>
      <c r="M43" s="250"/>
      <c r="N43" s="250"/>
      <c r="O43" s="250"/>
      <c r="P43" s="250"/>
      <c r="Q43" s="250"/>
      <c r="R43" s="358"/>
      <c r="S43" s="233"/>
      <c r="T43" s="233"/>
      <c r="U43" s="233"/>
      <c r="V43" s="233"/>
    </row>
    <row r="44" s="212" customFormat="1" ht="27" customHeight="1" spans="1:22">
      <c r="A44" s="231" t="s">
        <v>124</v>
      </c>
      <c r="B44" s="231" t="s">
        <v>166</v>
      </c>
      <c r="C44" s="261" t="s">
        <v>125</v>
      </c>
      <c r="D44" s="343" t="s">
        <v>241</v>
      </c>
      <c r="E44" s="275">
        <v>294912</v>
      </c>
      <c r="F44" s="275">
        <v>294912</v>
      </c>
      <c r="G44" s="305">
        <v>0</v>
      </c>
      <c r="H44" s="305">
        <v>0</v>
      </c>
      <c r="I44" s="305"/>
      <c r="J44" s="280"/>
      <c r="K44" s="280"/>
      <c r="L44" s="250"/>
      <c r="M44" s="250"/>
      <c r="N44" s="250"/>
      <c r="O44" s="250"/>
      <c r="P44" s="250"/>
      <c r="Q44" s="250"/>
      <c r="R44" s="358"/>
      <c r="S44" s="233"/>
      <c r="T44" s="233"/>
      <c r="U44" s="233"/>
      <c r="V44" s="233"/>
    </row>
    <row r="45" s="212" customFormat="1" ht="27" customHeight="1" spans="1:22">
      <c r="A45" s="231" t="s">
        <v>126</v>
      </c>
      <c r="B45" s="231" t="s">
        <v>166</v>
      </c>
      <c r="C45" s="261" t="s">
        <v>127</v>
      </c>
      <c r="D45" s="343" t="s">
        <v>241</v>
      </c>
      <c r="E45" s="275">
        <v>147456</v>
      </c>
      <c r="F45" s="275">
        <v>147456</v>
      </c>
      <c r="G45" s="305">
        <v>0</v>
      </c>
      <c r="H45" s="305">
        <v>0</v>
      </c>
      <c r="I45" s="305"/>
      <c r="J45" s="280"/>
      <c r="K45" s="280"/>
      <c r="L45" s="250"/>
      <c r="M45" s="250"/>
      <c r="N45" s="250"/>
      <c r="O45" s="250"/>
      <c r="P45" s="250"/>
      <c r="Q45" s="250"/>
      <c r="R45" s="358"/>
      <c r="S45" s="233"/>
      <c r="T45" s="233"/>
      <c r="U45" s="233"/>
      <c r="V45" s="233"/>
    </row>
    <row r="46" s="212" customFormat="1" ht="27" customHeight="1" spans="1:22">
      <c r="A46" s="231" t="s">
        <v>128</v>
      </c>
      <c r="B46" s="231" t="s">
        <v>166</v>
      </c>
      <c r="C46" s="261" t="s">
        <v>158</v>
      </c>
      <c r="D46" s="350"/>
      <c r="E46" s="275">
        <v>57275</v>
      </c>
      <c r="F46" s="275">
        <v>57275</v>
      </c>
      <c r="G46" s="305">
        <v>0</v>
      </c>
      <c r="H46" s="305"/>
      <c r="I46" s="305"/>
      <c r="J46" s="280"/>
      <c r="K46" s="280"/>
      <c r="L46" s="250"/>
      <c r="M46" s="250"/>
      <c r="N46" s="250"/>
      <c r="O46" s="250"/>
      <c r="P46" s="250"/>
      <c r="Q46" s="250"/>
      <c r="R46" s="358"/>
      <c r="S46" s="233"/>
      <c r="T46" s="233"/>
      <c r="U46" s="233"/>
      <c r="V46" s="233"/>
    </row>
    <row r="47" s="212" customFormat="1" ht="27" customHeight="1" spans="1:22">
      <c r="A47" s="231" t="s">
        <v>130</v>
      </c>
      <c r="B47" s="231" t="s">
        <v>166</v>
      </c>
      <c r="C47" s="261" t="s">
        <v>159</v>
      </c>
      <c r="D47" s="343" t="s">
        <v>241</v>
      </c>
      <c r="E47" s="275">
        <v>57275</v>
      </c>
      <c r="F47" s="275">
        <v>57275</v>
      </c>
      <c r="G47" s="305">
        <v>0</v>
      </c>
      <c r="H47" s="305">
        <v>0</v>
      </c>
      <c r="I47" s="305"/>
      <c r="J47" s="280"/>
      <c r="K47" s="280"/>
      <c r="L47" s="250"/>
      <c r="M47" s="250"/>
      <c r="N47" s="250"/>
      <c r="O47" s="250"/>
      <c r="P47" s="250"/>
      <c r="Q47" s="250"/>
      <c r="R47" s="234"/>
      <c r="S47" s="233"/>
      <c r="T47" s="233"/>
      <c r="U47" s="233"/>
      <c r="V47" s="233"/>
    </row>
    <row r="48" s="212" customFormat="1" ht="27" customHeight="1" spans="1:22">
      <c r="A48" s="231" t="s">
        <v>160</v>
      </c>
      <c r="B48" s="231" t="s">
        <v>166</v>
      </c>
      <c r="C48" s="261" t="s">
        <v>132</v>
      </c>
      <c r="D48" s="346"/>
      <c r="E48" s="275">
        <v>138240</v>
      </c>
      <c r="F48" s="275">
        <v>138240</v>
      </c>
      <c r="G48" s="305">
        <v>0</v>
      </c>
      <c r="H48" s="305">
        <v>0</v>
      </c>
      <c r="I48" s="305"/>
      <c r="J48" s="280"/>
      <c r="K48" s="280"/>
      <c r="L48" s="250"/>
      <c r="M48" s="250"/>
      <c r="N48" s="250"/>
      <c r="O48" s="250"/>
      <c r="P48" s="250"/>
      <c r="Q48" s="250"/>
      <c r="R48" s="250"/>
      <c r="S48" s="233"/>
      <c r="T48" s="233"/>
      <c r="U48" s="233"/>
      <c r="V48" s="233"/>
    </row>
    <row r="49" s="212" customFormat="1" ht="27" customHeight="1" spans="1:22">
      <c r="A49" s="231" t="s">
        <v>133</v>
      </c>
      <c r="B49" s="231" t="s">
        <v>166</v>
      </c>
      <c r="C49" s="261" t="s">
        <v>161</v>
      </c>
      <c r="D49" s="350"/>
      <c r="E49" s="275">
        <v>138240</v>
      </c>
      <c r="F49" s="275">
        <v>138240</v>
      </c>
      <c r="G49" s="305">
        <v>0</v>
      </c>
      <c r="H49" s="305">
        <v>0</v>
      </c>
      <c r="I49" s="305"/>
      <c r="J49" s="280"/>
      <c r="K49" s="280"/>
      <c r="L49" s="250"/>
      <c r="M49" s="250"/>
      <c r="N49" s="250"/>
      <c r="O49" s="250"/>
      <c r="P49" s="250"/>
      <c r="Q49" s="250"/>
      <c r="R49" s="358"/>
      <c r="S49" s="233"/>
      <c r="T49" s="233"/>
      <c r="U49" s="233"/>
      <c r="V49" s="233"/>
    </row>
    <row r="50" s="212" customFormat="1" ht="27" customHeight="1" spans="1:22">
      <c r="A50" s="231" t="s">
        <v>167</v>
      </c>
      <c r="B50" s="231" t="s">
        <v>166</v>
      </c>
      <c r="C50" s="348" t="s">
        <v>163</v>
      </c>
      <c r="D50" s="346" t="s">
        <v>132</v>
      </c>
      <c r="E50" s="275">
        <v>138240</v>
      </c>
      <c r="F50" s="275">
        <v>138240</v>
      </c>
      <c r="G50" s="305"/>
      <c r="H50" s="305"/>
      <c r="I50" s="305"/>
      <c r="J50" s="280"/>
      <c r="K50" s="280"/>
      <c r="L50" s="250"/>
      <c r="M50" s="250"/>
      <c r="N50" s="250"/>
      <c r="O50" s="250"/>
      <c r="P50" s="250"/>
      <c r="Q50" s="250"/>
      <c r="R50" s="358"/>
      <c r="S50" s="233"/>
      <c r="T50" s="233"/>
      <c r="U50" s="233"/>
      <c r="V50" s="233"/>
    </row>
    <row r="51" s="212" customFormat="1" ht="27" customHeight="1" spans="1:22">
      <c r="A51" s="231" t="s">
        <v>168</v>
      </c>
      <c r="B51" s="231" t="s">
        <v>166</v>
      </c>
      <c r="C51" s="261" t="s">
        <v>169</v>
      </c>
      <c r="D51" s="351"/>
      <c r="E51" s="281">
        <f>SUM(F51:H51)</f>
        <v>2496439</v>
      </c>
      <c r="F51" s="281">
        <v>1994680</v>
      </c>
      <c r="G51" s="281">
        <v>493479</v>
      </c>
      <c r="H51" s="352">
        <v>8280</v>
      </c>
      <c r="I51" s="280"/>
      <c r="J51" s="280"/>
      <c r="K51" s="280"/>
      <c r="L51" s="250"/>
      <c r="M51" s="250"/>
      <c r="N51" s="250"/>
      <c r="O51" s="250"/>
      <c r="P51" s="250"/>
      <c r="Q51" s="250"/>
      <c r="R51" s="250"/>
      <c r="S51" s="233"/>
      <c r="T51" s="233"/>
      <c r="U51" s="233"/>
      <c r="V51" s="233"/>
    </row>
    <row r="52" s="212" customFormat="1" ht="28" customHeight="1" spans="1:22">
      <c r="A52" s="231" t="s">
        <v>170</v>
      </c>
      <c r="B52" s="231" t="s">
        <v>166</v>
      </c>
      <c r="C52" s="261" t="s">
        <v>171</v>
      </c>
      <c r="D52" s="351"/>
      <c r="E52" s="281">
        <f>SUM(F52:H52)</f>
        <v>2496439</v>
      </c>
      <c r="F52" s="281">
        <v>1994680</v>
      </c>
      <c r="G52" s="281">
        <v>493479</v>
      </c>
      <c r="H52" s="352">
        <v>8280</v>
      </c>
      <c r="I52" s="280"/>
      <c r="J52" s="280"/>
      <c r="K52" s="280"/>
      <c r="L52" s="250"/>
      <c r="M52" s="250"/>
      <c r="N52" s="233"/>
      <c r="O52" s="233"/>
      <c r="P52" s="233"/>
      <c r="Q52" s="233"/>
      <c r="R52" s="233"/>
      <c r="S52" s="233"/>
      <c r="T52" s="233"/>
      <c r="U52" s="233"/>
      <c r="V52" s="233"/>
    </row>
    <row r="53" s="212" customFormat="1" ht="27" customHeight="1" spans="1:22">
      <c r="A53" s="231" t="s">
        <v>172</v>
      </c>
      <c r="B53" s="231" t="s">
        <v>166</v>
      </c>
      <c r="C53" s="261" t="s">
        <v>155</v>
      </c>
      <c r="D53" s="350" t="s">
        <v>169</v>
      </c>
      <c r="E53" s="275">
        <v>2002960</v>
      </c>
      <c r="F53" s="281">
        <v>1994680</v>
      </c>
      <c r="G53" s="353"/>
      <c r="H53" s="352">
        <v>8280</v>
      </c>
      <c r="I53" s="280"/>
      <c r="J53" s="280"/>
      <c r="K53" s="280"/>
      <c r="L53" s="250"/>
      <c r="M53" s="250"/>
      <c r="N53" s="233"/>
      <c r="O53" s="233"/>
      <c r="P53" s="233"/>
      <c r="Q53" s="233"/>
      <c r="R53" s="233"/>
      <c r="S53" s="233"/>
      <c r="T53" s="233"/>
      <c r="U53" s="233"/>
      <c r="V53" s="233"/>
    </row>
    <row r="54" s="212" customFormat="1" ht="27" customHeight="1" spans="1:22">
      <c r="A54" s="231" t="s">
        <v>173</v>
      </c>
      <c r="B54" s="231" t="s">
        <v>166</v>
      </c>
      <c r="C54" s="282" t="s">
        <v>174</v>
      </c>
      <c r="D54" s="350" t="s">
        <v>169</v>
      </c>
      <c r="E54" s="275">
        <v>6053479</v>
      </c>
      <c r="F54" s="275"/>
      <c r="G54" s="281">
        <v>493479</v>
      </c>
      <c r="H54" s="353"/>
      <c r="I54" s="305">
        <v>5560000</v>
      </c>
      <c r="J54" s="305">
        <v>5560000</v>
      </c>
      <c r="K54" s="280"/>
      <c r="L54" s="250"/>
      <c r="M54" s="250"/>
      <c r="N54" s="233"/>
      <c r="O54" s="233"/>
      <c r="P54" s="233"/>
      <c r="Q54" s="233"/>
      <c r="R54" s="233"/>
      <c r="S54" s="233"/>
      <c r="T54" s="233"/>
      <c r="U54" s="233"/>
      <c r="V54" s="233"/>
    </row>
    <row r="55" s="212" customFormat="1" ht="27" customHeight="1" spans="1:22">
      <c r="A55" s="231" t="s">
        <v>164</v>
      </c>
      <c r="B55" s="231" t="s">
        <v>166</v>
      </c>
      <c r="C55" s="261" t="s">
        <v>144</v>
      </c>
      <c r="D55" s="350"/>
      <c r="E55" s="275">
        <v>221184</v>
      </c>
      <c r="F55" s="275">
        <v>221184</v>
      </c>
      <c r="G55" s="280"/>
      <c r="H55" s="280"/>
      <c r="I55" s="280"/>
      <c r="J55" s="280"/>
      <c r="K55" s="280"/>
      <c r="L55" s="250"/>
      <c r="M55" s="250"/>
      <c r="N55" s="233"/>
      <c r="O55" s="233"/>
      <c r="P55" s="233"/>
      <c r="Q55" s="233"/>
      <c r="R55" s="233"/>
      <c r="S55" s="233"/>
      <c r="T55" s="233"/>
      <c r="U55" s="233"/>
      <c r="V55" s="233"/>
    </row>
    <row r="56" s="212" customFormat="1" ht="27" customHeight="1" spans="1:22">
      <c r="A56" s="231" t="s">
        <v>145</v>
      </c>
      <c r="B56" s="231" t="s">
        <v>166</v>
      </c>
      <c r="C56" s="261" t="s">
        <v>165</v>
      </c>
      <c r="D56" s="350"/>
      <c r="E56" s="275">
        <v>221184</v>
      </c>
      <c r="F56" s="275">
        <v>221184</v>
      </c>
      <c r="G56" s="280"/>
      <c r="H56" s="280"/>
      <c r="I56" s="280"/>
      <c r="J56" s="280"/>
      <c r="K56" s="280"/>
      <c r="L56" s="250"/>
      <c r="M56" s="250"/>
      <c r="N56" s="233"/>
      <c r="O56" s="233"/>
      <c r="P56" s="233"/>
      <c r="Q56" s="233"/>
      <c r="R56" s="233"/>
      <c r="S56" s="233"/>
      <c r="T56" s="233"/>
      <c r="U56" s="233"/>
      <c r="V56" s="233"/>
    </row>
    <row r="57" s="212" customFormat="1" ht="27" customHeight="1" spans="1:22">
      <c r="A57" s="231" t="s">
        <v>147</v>
      </c>
      <c r="B57" s="231" t="s">
        <v>166</v>
      </c>
      <c r="C57" s="261" t="s">
        <v>148</v>
      </c>
      <c r="D57" s="343" t="s">
        <v>242</v>
      </c>
      <c r="E57" s="275">
        <v>221184</v>
      </c>
      <c r="F57" s="275">
        <v>221184</v>
      </c>
      <c r="G57" s="280"/>
      <c r="H57" s="280"/>
      <c r="I57" s="280"/>
      <c r="J57" s="280"/>
      <c r="K57" s="280"/>
      <c r="L57" s="250"/>
      <c r="M57" s="250"/>
      <c r="N57" s="233"/>
      <c r="O57" s="233"/>
      <c r="P57" s="233"/>
      <c r="Q57" s="233"/>
      <c r="R57" s="233"/>
      <c r="S57" s="233"/>
      <c r="T57" s="233"/>
      <c r="U57" s="233"/>
      <c r="V57" s="233"/>
    </row>
    <row r="58" s="237" customFormat="1" ht="27" customHeight="1" spans="1:22">
      <c r="A58" s="257"/>
      <c r="B58" s="354" t="s">
        <v>175</v>
      </c>
      <c r="C58" s="355" t="s">
        <v>108</v>
      </c>
      <c r="D58" s="356"/>
      <c r="E58" s="272">
        <f t="shared" ref="E58:E73" si="4">F58+G58+H58</f>
        <v>10825212.66</v>
      </c>
      <c r="F58" s="286">
        <f>F59+F62+F68+F71</f>
        <v>8262260.66</v>
      </c>
      <c r="G58" s="287">
        <v>2562952</v>
      </c>
      <c r="H58" s="272"/>
      <c r="I58" s="272">
        <v>1000000</v>
      </c>
      <c r="J58" s="272">
        <v>900000</v>
      </c>
      <c r="K58" s="272">
        <v>100000</v>
      </c>
      <c r="L58" s="364"/>
      <c r="M58" s="364"/>
      <c r="N58" s="365"/>
      <c r="O58" s="365"/>
      <c r="P58" s="365"/>
      <c r="Q58" s="365"/>
      <c r="R58" s="365"/>
      <c r="S58" s="365"/>
      <c r="T58" s="356"/>
      <c r="U58" s="356"/>
      <c r="V58" s="356"/>
    </row>
    <row r="59" ht="27" customHeight="1" spans="1:22">
      <c r="A59" s="289">
        <v>214</v>
      </c>
      <c r="B59" s="290">
        <v>405007</v>
      </c>
      <c r="C59" s="291" t="s">
        <v>176</v>
      </c>
      <c r="D59" s="357"/>
      <c r="E59" s="275">
        <f t="shared" si="4"/>
        <v>8433165</v>
      </c>
      <c r="F59" s="292">
        <v>5870213</v>
      </c>
      <c r="G59" s="293">
        <v>2562952</v>
      </c>
      <c r="H59" s="275"/>
      <c r="I59" s="275">
        <v>1000000</v>
      </c>
      <c r="J59" s="275">
        <v>900000</v>
      </c>
      <c r="K59" s="275">
        <v>100000</v>
      </c>
      <c r="L59" s="366"/>
      <c r="M59" s="366"/>
      <c r="N59" s="367"/>
      <c r="O59" s="367"/>
      <c r="P59" s="367"/>
      <c r="Q59" s="367"/>
      <c r="R59" s="367"/>
      <c r="S59" s="367"/>
      <c r="T59" s="357"/>
      <c r="U59" s="357"/>
      <c r="V59" s="357"/>
    </row>
    <row r="60" ht="27" customHeight="1" spans="1:22">
      <c r="A60" s="289" t="s">
        <v>138</v>
      </c>
      <c r="B60" s="290">
        <v>405007</v>
      </c>
      <c r="C60" s="295" t="s">
        <v>139</v>
      </c>
      <c r="D60" s="357"/>
      <c r="E60" s="275">
        <f t="shared" si="4"/>
        <v>8433165</v>
      </c>
      <c r="F60" s="292">
        <v>5870213</v>
      </c>
      <c r="G60" s="293">
        <v>2562952</v>
      </c>
      <c r="H60" s="275"/>
      <c r="I60" s="275">
        <v>1000000</v>
      </c>
      <c r="J60" s="275">
        <v>900000</v>
      </c>
      <c r="K60" s="275">
        <v>100000</v>
      </c>
      <c r="L60" s="366"/>
      <c r="M60" s="366"/>
      <c r="N60" s="367"/>
      <c r="O60" s="367"/>
      <c r="P60" s="367"/>
      <c r="Q60" s="367"/>
      <c r="R60" s="367"/>
      <c r="S60" s="367"/>
      <c r="T60" s="357"/>
      <c r="U60" s="357"/>
      <c r="V60" s="357"/>
    </row>
    <row r="61" ht="27" customHeight="1" spans="1:22">
      <c r="A61" s="296" t="s">
        <v>140</v>
      </c>
      <c r="B61" s="290">
        <v>405007</v>
      </c>
      <c r="C61" s="295" t="s">
        <v>155</v>
      </c>
      <c r="D61" s="344" t="s">
        <v>176</v>
      </c>
      <c r="E61" s="275">
        <f t="shared" si="4"/>
        <v>8433165</v>
      </c>
      <c r="F61" s="292">
        <v>5870213</v>
      </c>
      <c r="G61" s="293">
        <v>2562952</v>
      </c>
      <c r="H61" s="275"/>
      <c r="I61" s="275">
        <v>1000000</v>
      </c>
      <c r="J61" s="275">
        <v>900000</v>
      </c>
      <c r="K61" s="275">
        <v>100000</v>
      </c>
      <c r="L61" s="366"/>
      <c r="M61" s="366"/>
      <c r="N61" s="367"/>
      <c r="O61" s="367"/>
      <c r="P61" s="367"/>
      <c r="Q61" s="367"/>
      <c r="R61" s="367"/>
      <c r="S61" s="367"/>
      <c r="T61" s="357"/>
      <c r="U61" s="357"/>
      <c r="V61" s="357"/>
    </row>
    <row r="62" ht="27" customHeight="1" spans="1:22">
      <c r="A62" s="289">
        <v>208</v>
      </c>
      <c r="B62" s="290">
        <v>405007</v>
      </c>
      <c r="C62" s="295" t="s">
        <v>121</v>
      </c>
      <c r="D62" s="357"/>
      <c r="E62" s="275">
        <f t="shared" si="4"/>
        <v>1343847</v>
      </c>
      <c r="F62" s="293">
        <v>1343847</v>
      </c>
      <c r="G62" s="272"/>
      <c r="H62" s="275"/>
      <c r="I62" s="275"/>
      <c r="J62" s="275"/>
      <c r="K62" s="275"/>
      <c r="L62" s="366"/>
      <c r="M62" s="366"/>
      <c r="N62" s="367"/>
      <c r="O62" s="367"/>
      <c r="P62" s="367"/>
      <c r="Q62" s="367"/>
      <c r="R62" s="367"/>
      <c r="S62" s="367"/>
      <c r="T62" s="357"/>
      <c r="U62" s="357"/>
      <c r="V62" s="357"/>
    </row>
    <row r="63" ht="27" customHeight="1" spans="1:22">
      <c r="A63" s="289" t="s">
        <v>122</v>
      </c>
      <c r="B63" s="290">
        <v>405007</v>
      </c>
      <c r="C63" s="295" t="s">
        <v>157</v>
      </c>
      <c r="D63" s="357"/>
      <c r="E63" s="275">
        <f t="shared" si="4"/>
        <v>1290093.12</v>
      </c>
      <c r="F63" s="293">
        <v>1290093.12</v>
      </c>
      <c r="G63" s="272"/>
      <c r="H63" s="275"/>
      <c r="I63" s="275"/>
      <c r="J63" s="275"/>
      <c r="K63" s="275"/>
      <c r="L63" s="366"/>
      <c r="M63" s="366"/>
      <c r="N63" s="367"/>
      <c r="O63" s="367"/>
      <c r="P63" s="367"/>
      <c r="Q63" s="367"/>
      <c r="R63" s="367"/>
      <c r="S63" s="367"/>
      <c r="T63" s="357"/>
      <c r="U63" s="357"/>
      <c r="V63" s="357"/>
    </row>
    <row r="64" ht="27" customHeight="1" spans="1:22">
      <c r="A64" s="296" t="s">
        <v>124</v>
      </c>
      <c r="B64" s="290">
        <v>405007</v>
      </c>
      <c r="C64" s="295" t="s">
        <v>125</v>
      </c>
      <c r="D64" s="343" t="s">
        <v>241</v>
      </c>
      <c r="E64" s="275">
        <f t="shared" si="4"/>
        <v>860062.08</v>
      </c>
      <c r="F64" s="293">
        <v>860062.08</v>
      </c>
      <c r="G64" s="272"/>
      <c r="H64" s="275"/>
      <c r="I64" s="275"/>
      <c r="J64" s="275"/>
      <c r="K64" s="275"/>
      <c r="L64" s="366"/>
      <c r="M64" s="366"/>
      <c r="N64" s="367"/>
      <c r="O64" s="367"/>
      <c r="P64" s="367"/>
      <c r="Q64" s="367"/>
      <c r="R64" s="367"/>
      <c r="S64" s="367"/>
      <c r="T64" s="357"/>
      <c r="U64" s="357"/>
      <c r="V64" s="357"/>
    </row>
    <row r="65" ht="27" customHeight="1" spans="1:22">
      <c r="A65" s="296" t="s">
        <v>126</v>
      </c>
      <c r="B65" s="290">
        <v>405007</v>
      </c>
      <c r="C65" s="295" t="s">
        <v>127</v>
      </c>
      <c r="D65" s="343" t="s">
        <v>241</v>
      </c>
      <c r="E65" s="275">
        <f t="shared" si="4"/>
        <v>430031.04</v>
      </c>
      <c r="F65" s="293">
        <v>430031.04</v>
      </c>
      <c r="G65" s="272"/>
      <c r="H65" s="275"/>
      <c r="I65" s="275"/>
      <c r="J65" s="275"/>
      <c r="K65" s="275"/>
      <c r="L65" s="366"/>
      <c r="M65" s="366"/>
      <c r="N65" s="367"/>
      <c r="O65" s="367"/>
      <c r="P65" s="367"/>
      <c r="Q65" s="367"/>
      <c r="R65" s="367"/>
      <c r="S65" s="367"/>
      <c r="T65" s="357"/>
      <c r="U65" s="357"/>
      <c r="V65" s="357"/>
    </row>
    <row r="66" ht="27" customHeight="1" spans="1:22">
      <c r="A66" s="289" t="s">
        <v>128</v>
      </c>
      <c r="B66" s="290">
        <v>405007</v>
      </c>
      <c r="C66" s="295" t="s">
        <v>158</v>
      </c>
      <c r="D66" s="357"/>
      <c r="E66" s="275">
        <f t="shared" si="4"/>
        <v>53753.88</v>
      </c>
      <c r="F66" s="293">
        <v>53753.88</v>
      </c>
      <c r="G66" s="272"/>
      <c r="H66" s="275"/>
      <c r="I66" s="275"/>
      <c r="J66" s="275"/>
      <c r="K66" s="275"/>
      <c r="L66" s="366"/>
      <c r="M66" s="366"/>
      <c r="N66" s="367"/>
      <c r="O66" s="367"/>
      <c r="P66" s="367"/>
      <c r="Q66" s="367"/>
      <c r="R66" s="367"/>
      <c r="S66" s="367"/>
      <c r="T66" s="357"/>
      <c r="U66" s="357"/>
      <c r="V66" s="357"/>
    </row>
    <row r="67" ht="27" customHeight="1" spans="1:22">
      <c r="A67" s="296" t="s">
        <v>130</v>
      </c>
      <c r="B67" s="290">
        <v>405007</v>
      </c>
      <c r="C67" s="295" t="s">
        <v>159</v>
      </c>
      <c r="D67" s="343" t="s">
        <v>241</v>
      </c>
      <c r="E67" s="275">
        <f t="shared" si="4"/>
        <v>53753.88</v>
      </c>
      <c r="F67" s="293">
        <v>53753.88</v>
      </c>
      <c r="G67" s="272"/>
      <c r="H67" s="275"/>
      <c r="I67" s="275"/>
      <c r="J67" s="275"/>
      <c r="K67" s="275"/>
      <c r="L67" s="366"/>
      <c r="M67" s="366"/>
      <c r="N67" s="367"/>
      <c r="O67" s="367"/>
      <c r="P67" s="367"/>
      <c r="Q67" s="367"/>
      <c r="R67" s="367"/>
      <c r="S67" s="367"/>
      <c r="T67" s="357"/>
      <c r="U67" s="357"/>
      <c r="V67" s="357"/>
    </row>
    <row r="68" ht="27" customHeight="1" spans="1:22">
      <c r="A68" s="289">
        <v>210</v>
      </c>
      <c r="B68" s="290">
        <v>405007</v>
      </c>
      <c r="C68" s="295" t="s">
        <v>132</v>
      </c>
      <c r="D68" s="357"/>
      <c r="E68" s="275">
        <f t="shared" si="4"/>
        <v>403154.1</v>
      </c>
      <c r="F68" s="293">
        <v>403154.1</v>
      </c>
      <c r="G68" s="272"/>
      <c r="H68" s="275"/>
      <c r="I68" s="275"/>
      <c r="J68" s="275"/>
      <c r="K68" s="275"/>
      <c r="L68" s="366"/>
      <c r="M68" s="366"/>
      <c r="N68" s="367"/>
      <c r="O68" s="367"/>
      <c r="P68" s="367"/>
      <c r="Q68" s="367"/>
      <c r="R68" s="367"/>
      <c r="S68" s="367"/>
      <c r="T68" s="357"/>
      <c r="U68" s="357"/>
      <c r="V68" s="357"/>
    </row>
    <row r="69" ht="27" customHeight="1" spans="1:22">
      <c r="A69" s="289" t="s">
        <v>133</v>
      </c>
      <c r="B69" s="290">
        <v>405007</v>
      </c>
      <c r="C69" s="295" t="s">
        <v>161</v>
      </c>
      <c r="D69" s="357"/>
      <c r="E69" s="275">
        <f t="shared" si="4"/>
        <v>403154.1</v>
      </c>
      <c r="F69" s="293">
        <v>403154.1</v>
      </c>
      <c r="G69" s="272"/>
      <c r="H69" s="275"/>
      <c r="I69" s="275"/>
      <c r="J69" s="275"/>
      <c r="K69" s="275"/>
      <c r="L69" s="366"/>
      <c r="M69" s="366"/>
      <c r="N69" s="367"/>
      <c r="O69" s="367"/>
      <c r="P69" s="367"/>
      <c r="Q69" s="367"/>
      <c r="R69" s="367"/>
      <c r="S69" s="367"/>
      <c r="T69" s="357"/>
      <c r="U69" s="357"/>
      <c r="V69" s="357"/>
    </row>
    <row r="70" ht="27" customHeight="1" spans="1:22">
      <c r="A70" s="296" t="s">
        <v>167</v>
      </c>
      <c r="B70" s="290">
        <v>405007</v>
      </c>
      <c r="C70" s="348" t="s">
        <v>163</v>
      </c>
      <c r="D70" s="346" t="s">
        <v>132</v>
      </c>
      <c r="E70" s="275">
        <f t="shared" si="4"/>
        <v>403154.1</v>
      </c>
      <c r="F70" s="293">
        <v>403154.1</v>
      </c>
      <c r="G70" s="272"/>
      <c r="H70" s="275"/>
      <c r="I70" s="275"/>
      <c r="J70" s="275"/>
      <c r="K70" s="275"/>
      <c r="L70" s="366"/>
      <c r="M70" s="366"/>
      <c r="N70" s="367"/>
      <c r="O70" s="367"/>
      <c r="P70" s="367"/>
      <c r="Q70" s="367"/>
      <c r="R70" s="367"/>
      <c r="S70" s="367"/>
      <c r="T70" s="357"/>
      <c r="U70" s="357"/>
      <c r="V70" s="357"/>
    </row>
    <row r="71" ht="27" customHeight="1" spans="1:22">
      <c r="A71" s="289">
        <v>221</v>
      </c>
      <c r="B71" s="290">
        <v>405007</v>
      </c>
      <c r="C71" s="295" t="s">
        <v>144</v>
      </c>
      <c r="D71" s="357"/>
      <c r="E71" s="275">
        <f t="shared" si="4"/>
        <v>645046.56</v>
      </c>
      <c r="F71" s="293">
        <v>645046.56</v>
      </c>
      <c r="G71" s="272"/>
      <c r="H71" s="275"/>
      <c r="I71" s="275"/>
      <c r="J71" s="275"/>
      <c r="K71" s="275"/>
      <c r="L71" s="366"/>
      <c r="M71" s="366"/>
      <c r="N71" s="367"/>
      <c r="O71" s="367"/>
      <c r="P71" s="367"/>
      <c r="Q71" s="367"/>
      <c r="R71" s="367"/>
      <c r="S71" s="367"/>
      <c r="T71" s="357"/>
      <c r="U71" s="357"/>
      <c r="V71" s="357"/>
    </row>
    <row r="72" ht="27" customHeight="1" spans="1:22">
      <c r="A72" s="289" t="s">
        <v>145</v>
      </c>
      <c r="B72" s="290">
        <v>405007</v>
      </c>
      <c r="C72" s="295" t="s">
        <v>165</v>
      </c>
      <c r="D72" s="357"/>
      <c r="E72" s="275">
        <f t="shared" si="4"/>
        <v>645046.56</v>
      </c>
      <c r="F72" s="293">
        <v>645046.56</v>
      </c>
      <c r="G72" s="272"/>
      <c r="H72" s="275"/>
      <c r="I72" s="275"/>
      <c r="J72" s="275"/>
      <c r="K72" s="275"/>
      <c r="L72" s="366"/>
      <c r="M72" s="366"/>
      <c r="N72" s="367"/>
      <c r="O72" s="367"/>
      <c r="P72" s="367"/>
      <c r="Q72" s="367"/>
      <c r="R72" s="367"/>
      <c r="S72" s="367"/>
      <c r="T72" s="357"/>
      <c r="U72" s="357"/>
      <c r="V72" s="357"/>
    </row>
    <row r="73" ht="27" customHeight="1" spans="1:22">
      <c r="A73" s="296" t="s">
        <v>147</v>
      </c>
      <c r="B73" s="290">
        <v>405007</v>
      </c>
      <c r="C73" s="295" t="s">
        <v>148</v>
      </c>
      <c r="D73" s="343" t="s">
        <v>242</v>
      </c>
      <c r="E73" s="275">
        <f t="shared" si="4"/>
        <v>645046.56</v>
      </c>
      <c r="F73" s="293">
        <v>645046.56</v>
      </c>
      <c r="G73" s="272"/>
      <c r="H73" s="275"/>
      <c r="I73" s="275"/>
      <c r="J73" s="275"/>
      <c r="K73" s="275"/>
      <c r="L73" s="366"/>
      <c r="M73" s="366"/>
      <c r="N73" s="367"/>
      <c r="O73" s="367"/>
      <c r="P73" s="367"/>
      <c r="Q73" s="367"/>
      <c r="R73" s="367"/>
      <c r="S73" s="367"/>
      <c r="T73" s="357"/>
      <c r="U73" s="357"/>
      <c r="V73" s="357"/>
    </row>
    <row r="74" ht="27" customHeight="1" spans="1:22">
      <c r="A74" s="308"/>
      <c r="B74" s="309" t="s">
        <v>177</v>
      </c>
      <c r="C74" s="309" t="s">
        <v>109</v>
      </c>
      <c r="D74" s="373"/>
      <c r="E74" s="303">
        <f>F74+G74</f>
        <v>1806679</v>
      </c>
      <c r="F74" s="303">
        <v>1522860</v>
      </c>
      <c r="G74" s="303">
        <v>283819</v>
      </c>
      <c r="H74" s="303">
        <v>0</v>
      </c>
      <c r="I74" s="303">
        <v>90000</v>
      </c>
      <c r="J74" s="303">
        <v>90000</v>
      </c>
      <c r="K74" s="305">
        <v>0</v>
      </c>
      <c r="L74" s="358">
        <v>0</v>
      </c>
      <c r="M74" s="358">
        <v>0</v>
      </c>
      <c r="N74" s="381">
        <v>0</v>
      </c>
      <c r="O74" s="381">
        <v>0</v>
      </c>
      <c r="P74" s="381">
        <v>0</v>
      </c>
      <c r="Q74" s="381">
        <v>0</v>
      </c>
      <c r="R74" s="381">
        <v>0</v>
      </c>
      <c r="S74" s="381">
        <v>0</v>
      </c>
      <c r="T74" s="381">
        <v>0</v>
      </c>
      <c r="U74" s="381">
        <v>0</v>
      </c>
      <c r="V74" s="381">
        <v>0</v>
      </c>
    </row>
    <row r="75" ht="27" customHeight="1" spans="1:22">
      <c r="A75" s="311">
        <v>201</v>
      </c>
      <c r="B75" s="312" t="s">
        <v>177</v>
      </c>
      <c r="C75" s="312" t="s">
        <v>151</v>
      </c>
      <c r="D75" s="374"/>
      <c r="E75" s="305">
        <f t="shared" ref="E75:E94" si="5">F75+G75</f>
        <v>17000</v>
      </c>
      <c r="F75" s="375"/>
      <c r="G75" s="376">
        <v>17000</v>
      </c>
      <c r="H75" s="305"/>
      <c r="I75" s="305"/>
      <c r="J75" s="305"/>
      <c r="K75" s="305"/>
      <c r="L75" s="358"/>
      <c r="M75" s="358"/>
      <c r="N75" s="381"/>
      <c r="O75" s="381"/>
      <c r="P75" s="381"/>
      <c r="Q75" s="381"/>
      <c r="R75" s="381"/>
      <c r="S75" s="381"/>
      <c r="T75" s="381"/>
      <c r="U75" s="381"/>
      <c r="V75" s="381"/>
    </row>
    <row r="76" ht="27" customHeight="1" spans="1:22">
      <c r="A76" s="308">
        <v>20101</v>
      </c>
      <c r="B76" s="312" t="s">
        <v>177</v>
      </c>
      <c r="C76" s="312" t="s">
        <v>178</v>
      </c>
      <c r="D76" s="374"/>
      <c r="E76" s="305">
        <f t="shared" si="5"/>
        <v>17000</v>
      </c>
      <c r="F76" s="375"/>
      <c r="G76" s="376">
        <v>17000</v>
      </c>
      <c r="H76" s="305"/>
      <c r="I76" s="305"/>
      <c r="J76" s="305"/>
      <c r="K76" s="305"/>
      <c r="L76" s="358"/>
      <c r="M76" s="358"/>
      <c r="N76" s="381"/>
      <c r="O76" s="381"/>
      <c r="P76" s="381"/>
      <c r="Q76" s="381"/>
      <c r="R76" s="381"/>
      <c r="S76" s="381"/>
      <c r="T76" s="381"/>
      <c r="U76" s="381"/>
      <c r="V76" s="381"/>
    </row>
    <row r="77" ht="27" customHeight="1" spans="1:22">
      <c r="A77" s="316">
        <v>2010101</v>
      </c>
      <c r="B77" s="312" t="s">
        <v>177</v>
      </c>
      <c r="C77" s="313" t="s">
        <v>179</v>
      </c>
      <c r="D77" s="346" t="s">
        <v>151</v>
      </c>
      <c r="E77" s="305">
        <f t="shared" si="5"/>
        <v>17000</v>
      </c>
      <c r="F77" s="375"/>
      <c r="G77" s="376">
        <v>17000</v>
      </c>
      <c r="H77" s="305"/>
      <c r="I77" s="305"/>
      <c r="J77" s="305"/>
      <c r="K77" s="305"/>
      <c r="L77" s="358"/>
      <c r="M77" s="358"/>
      <c r="N77" s="381"/>
      <c r="O77" s="381"/>
      <c r="P77" s="381"/>
      <c r="Q77" s="381"/>
      <c r="R77" s="381"/>
      <c r="S77" s="381"/>
      <c r="T77" s="381"/>
      <c r="U77" s="381"/>
      <c r="V77" s="381"/>
    </row>
    <row r="78" ht="27" customHeight="1" spans="1:22">
      <c r="A78" s="311">
        <v>208</v>
      </c>
      <c r="B78" s="312" t="s">
        <v>177</v>
      </c>
      <c r="C78" s="313" t="s">
        <v>121</v>
      </c>
      <c r="D78" s="374"/>
      <c r="E78" s="305">
        <f t="shared" si="5"/>
        <v>255479</v>
      </c>
      <c r="F78" s="376">
        <v>255479</v>
      </c>
      <c r="G78" s="377"/>
      <c r="H78" s="305"/>
      <c r="I78" s="305"/>
      <c r="J78" s="305"/>
      <c r="K78" s="305"/>
      <c r="L78" s="358"/>
      <c r="M78" s="358"/>
      <c r="N78" s="381"/>
      <c r="O78" s="381"/>
      <c r="P78" s="381"/>
      <c r="Q78" s="381"/>
      <c r="R78" s="381"/>
      <c r="S78" s="381"/>
      <c r="T78" s="381"/>
      <c r="U78" s="381"/>
      <c r="V78" s="381"/>
    </row>
    <row r="79" ht="27" customHeight="1" spans="1:22">
      <c r="A79" s="308">
        <v>20805</v>
      </c>
      <c r="B79" s="312" t="s">
        <v>177</v>
      </c>
      <c r="C79" s="313" t="s">
        <v>123</v>
      </c>
      <c r="D79" s="374"/>
      <c r="E79" s="305">
        <f t="shared" si="5"/>
        <v>238579</v>
      </c>
      <c r="F79" s="376">
        <v>238579</v>
      </c>
      <c r="G79" s="378"/>
      <c r="H79" s="305"/>
      <c r="I79" s="305"/>
      <c r="J79" s="305"/>
      <c r="K79" s="305"/>
      <c r="L79" s="358"/>
      <c r="M79" s="358"/>
      <c r="N79" s="381"/>
      <c r="O79" s="381"/>
      <c r="P79" s="381"/>
      <c r="Q79" s="381"/>
      <c r="R79" s="381"/>
      <c r="S79" s="381"/>
      <c r="T79" s="381"/>
      <c r="U79" s="381"/>
      <c r="V79" s="381"/>
    </row>
    <row r="80" ht="27" customHeight="1" spans="1:22">
      <c r="A80" s="315">
        <v>2080505</v>
      </c>
      <c r="B80" s="312" t="s">
        <v>177</v>
      </c>
      <c r="C80" s="313" t="s">
        <v>180</v>
      </c>
      <c r="D80" s="343" t="s">
        <v>241</v>
      </c>
      <c r="E80" s="305">
        <f t="shared" si="5"/>
        <v>159053</v>
      </c>
      <c r="F80" s="376">
        <v>159053</v>
      </c>
      <c r="G80" s="378"/>
      <c r="H80" s="305"/>
      <c r="I80" s="305"/>
      <c r="J80" s="305"/>
      <c r="K80" s="305"/>
      <c r="L80" s="358"/>
      <c r="M80" s="358"/>
      <c r="N80" s="381"/>
      <c r="O80" s="381"/>
      <c r="P80" s="381"/>
      <c r="Q80" s="381"/>
      <c r="R80" s="381"/>
      <c r="S80" s="381"/>
      <c r="T80" s="381"/>
      <c r="U80" s="381"/>
      <c r="V80" s="381"/>
    </row>
    <row r="81" ht="27" customHeight="1" spans="1:22">
      <c r="A81" s="315">
        <v>2080506</v>
      </c>
      <c r="B81" s="312" t="s">
        <v>177</v>
      </c>
      <c r="C81" s="313" t="s">
        <v>181</v>
      </c>
      <c r="D81" s="343" t="s">
        <v>241</v>
      </c>
      <c r="E81" s="305">
        <f t="shared" si="5"/>
        <v>79526</v>
      </c>
      <c r="F81" s="376">
        <v>79526</v>
      </c>
      <c r="G81" s="378"/>
      <c r="H81" s="305"/>
      <c r="I81" s="305"/>
      <c r="J81" s="305"/>
      <c r="K81" s="305"/>
      <c r="L81" s="358"/>
      <c r="M81" s="358"/>
      <c r="N81" s="381"/>
      <c r="O81" s="381"/>
      <c r="P81" s="381"/>
      <c r="Q81" s="381"/>
      <c r="R81" s="381"/>
      <c r="S81" s="381"/>
      <c r="T81" s="381"/>
      <c r="U81" s="381"/>
      <c r="V81" s="381"/>
    </row>
    <row r="82" ht="27" customHeight="1" spans="1:22">
      <c r="A82" s="308">
        <v>20899</v>
      </c>
      <c r="B82" s="312" t="s">
        <v>177</v>
      </c>
      <c r="C82" s="313" t="s">
        <v>129</v>
      </c>
      <c r="D82" s="374"/>
      <c r="E82" s="305">
        <f t="shared" si="5"/>
        <v>16900</v>
      </c>
      <c r="F82" s="376">
        <v>16900</v>
      </c>
      <c r="G82" s="378"/>
      <c r="H82" s="305"/>
      <c r="I82" s="305"/>
      <c r="J82" s="305"/>
      <c r="K82" s="305"/>
      <c r="L82" s="358"/>
      <c r="M82" s="358"/>
      <c r="N82" s="381"/>
      <c r="O82" s="381"/>
      <c r="P82" s="381"/>
      <c r="Q82" s="381"/>
      <c r="R82" s="381"/>
      <c r="S82" s="381"/>
      <c r="T82" s="381"/>
      <c r="U82" s="381"/>
      <c r="V82" s="381"/>
    </row>
    <row r="83" ht="27" customHeight="1" spans="1:22">
      <c r="A83" s="315">
        <v>2089999</v>
      </c>
      <c r="B83" s="312" t="s">
        <v>177</v>
      </c>
      <c r="C83" s="313" t="s">
        <v>182</v>
      </c>
      <c r="D83" s="343" t="s">
        <v>241</v>
      </c>
      <c r="E83" s="305">
        <f t="shared" si="5"/>
        <v>16900</v>
      </c>
      <c r="F83" s="376">
        <v>16900</v>
      </c>
      <c r="G83" s="378"/>
      <c r="H83" s="305"/>
      <c r="I83" s="305"/>
      <c r="J83" s="305"/>
      <c r="K83" s="305"/>
      <c r="L83" s="358"/>
      <c r="M83" s="358"/>
      <c r="N83" s="381"/>
      <c r="O83" s="381"/>
      <c r="P83" s="381"/>
      <c r="Q83" s="381"/>
      <c r="R83" s="381"/>
      <c r="S83" s="381"/>
      <c r="T83" s="381"/>
      <c r="U83" s="381"/>
      <c r="V83" s="381"/>
    </row>
    <row r="84" ht="27" customHeight="1" spans="1:22">
      <c r="A84" s="311">
        <v>210</v>
      </c>
      <c r="B84" s="312" t="s">
        <v>177</v>
      </c>
      <c r="C84" s="313" t="s">
        <v>132</v>
      </c>
      <c r="D84" s="374"/>
      <c r="E84" s="305">
        <f t="shared" si="5"/>
        <v>74556</v>
      </c>
      <c r="F84" s="376">
        <v>74556</v>
      </c>
      <c r="G84" s="378"/>
      <c r="H84" s="305"/>
      <c r="I84" s="305"/>
      <c r="J84" s="305"/>
      <c r="K84" s="305"/>
      <c r="L84" s="358"/>
      <c r="M84" s="358"/>
      <c r="N84" s="381"/>
      <c r="O84" s="381"/>
      <c r="P84" s="381"/>
      <c r="Q84" s="381"/>
      <c r="R84" s="381"/>
      <c r="S84" s="381"/>
      <c r="T84" s="381"/>
      <c r="U84" s="381"/>
      <c r="V84" s="381"/>
    </row>
    <row r="85" ht="27" customHeight="1" spans="1:22">
      <c r="A85" s="308">
        <v>21011</v>
      </c>
      <c r="B85" s="312" t="s">
        <v>177</v>
      </c>
      <c r="C85" s="313" t="s">
        <v>161</v>
      </c>
      <c r="D85" s="374"/>
      <c r="E85" s="305">
        <f t="shared" si="5"/>
        <v>74556</v>
      </c>
      <c r="F85" s="376">
        <v>74556</v>
      </c>
      <c r="G85" s="378"/>
      <c r="H85" s="305"/>
      <c r="I85" s="305"/>
      <c r="J85" s="305"/>
      <c r="K85" s="305"/>
      <c r="L85" s="358"/>
      <c r="M85" s="358"/>
      <c r="N85" s="381"/>
      <c r="O85" s="381"/>
      <c r="P85" s="381"/>
      <c r="Q85" s="381"/>
      <c r="R85" s="381"/>
      <c r="S85" s="381"/>
      <c r="T85" s="381"/>
      <c r="U85" s="381"/>
      <c r="V85" s="381"/>
    </row>
    <row r="86" ht="27" customHeight="1" spans="1:22">
      <c r="A86" s="316">
        <v>2101102</v>
      </c>
      <c r="B86" s="312" t="s">
        <v>177</v>
      </c>
      <c r="C86" s="348" t="s">
        <v>163</v>
      </c>
      <c r="D86" s="346" t="s">
        <v>132</v>
      </c>
      <c r="E86" s="305">
        <f t="shared" si="5"/>
        <v>74556</v>
      </c>
      <c r="F86" s="376">
        <v>74556</v>
      </c>
      <c r="G86" s="379"/>
      <c r="H86" s="305"/>
      <c r="I86" s="305"/>
      <c r="J86" s="305"/>
      <c r="K86" s="305"/>
      <c r="L86" s="358"/>
      <c r="M86" s="358"/>
      <c r="N86" s="381"/>
      <c r="O86" s="381"/>
      <c r="P86" s="381"/>
      <c r="Q86" s="381"/>
      <c r="R86" s="381"/>
      <c r="S86" s="381"/>
      <c r="T86" s="381"/>
      <c r="U86" s="381"/>
      <c r="V86" s="381"/>
    </row>
    <row r="87" ht="27" customHeight="1" spans="1:22">
      <c r="A87" s="311">
        <v>214</v>
      </c>
      <c r="B87" s="312" t="s">
        <v>177</v>
      </c>
      <c r="C87" s="313" t="s">
        <v>137</v>
      </c>
      <c r="D87" s="374"/>
      <c r="E87" s="305">
        <f t="shared" si="5"/>
        <v>1340354</v>
      </c>
      <c r="F87" s="375">
        <v>1073535</v>
      </c>
      <c r="G87" s="376">
        <v>266819</v>
      </c>
      <c r="H87" s="305"/>
      <c r="I87" s="305">
        <v>90000</v>
      </c>
      <c r="J87" s="305">
        <v>90000</v>
      </c>
      <c r="K87" s="305"/>
      <c r="L87" s="358"/>
      <c r="M87" s="358"/>
      <c r="N87" s="381"/>
      <c r="O87" s="381"/>
      <c r="P87" s="381"/>
      <c r="Q87" s="381"/>
      <c r="R87" s="381"/>
      <c r="S87" s="381"/>
      <c r="T87" s="381"/>
      <c r="U87" s="381"/>
      <c r="V87" s="381"/>
    </row>
    <row r="88" ht="27" customHeight="1" spans="1:22">
      <c r="A88" s="308">
        <v>21401</v>
      </c>
      <c r="B88" s="312" t="s">
        <v>177</v>
      </c>
      <c r="C88" s="313" t="s">
        <v>139</v>
      </c>
      <c r="D88" s="374"/>
      <c r="E88" s="305">
        <f t="shared" si="5"/>
        <v>1340354</v>
      </c>
      <c r="F88" s="375">
        <v>1073535</v>
      </c>
      <c r="G88" s="376">
        <v>266819</v>
      </c>
      <c r="H88" s="305"/>
      <c r="I88" s="305">
        <v>90000</v>
      </c>
      <c r="J88" s="305">
        <v>90000</v>
      </c>
      <c r="K88" s="305"/>
      <c r="L88" s="358"/>
      <c r="M88" s="358"/>
      <c r="N88" s="381"/>
      <c r="O88" s="381"/>
      <c r="P88" s="381"/>
      <c r="Q88" s="381"/>
      <c r="R88" s="381"/>
      <c r="S88" s="381"/>
      <c r="T88" s="381"/>
      <c r="U88" s="381"/>
      <c r="V88" s="381"/>
    </row>
    <row r="89" ht="27" customHeight="1" spans="1:22">
      <c r="A89" s="316">
        <v>2140101</v>
      </c>
      <c r="B89" s="312" t="s">
        <v>177</v>
      </c>
      <c r="C89" s="313" t="s">
        <v>141</v>
      </c>
      <c r="D89" s="344" t="s">
        <v>176</v>
      </c>
      <c r="E89" s="305">
        <f t="shared" si="5"/>
        <v>1340354</v>
      </c>
      <c r="F89" s="375">
        <v>1073535</v>
      </c>
      <c r="G89" s="376">
        <v>266819</v>
      </c>
      <c r="H89" s="305"/>
      <c r="I89" s="305"/>
      <c r="J89" s="305"/>
      <c r="K89" s="305"/>
      <c r="L89" s="358"/>
      <c r="M89" s="358"/>
      <c r="N89" s="381"/>
      <c r="O89" s="381"/>
      <c r="P89" s="381"/>
      <c r="Q89" s="381"/>
      <c r="R89" s="381"/>
      <c r="S89" s="381"/>
      <c r="T89" s="381"/>
      <c r="U89" s="381"/>
      <c r="V89" s="381"/>
    </row>
    <row r="90" ht="27" customHeight="1" spans="1:22">
      <c r="A90" s="316">
        <v>2140102</v>
      </c>
      <c r="B90" s="312" t="s">
        <v>177</v>
      </c>
      <c r="C90" s="313" t="s">
        <v>174</v>
      </c>
      <c r="D90" s="344" t="s">
        <v>176</v>
      </c>
      <c r="E90" s="305">
        <f t="shared" si="5"/>
        <v>0</v>
      </c>
      <c r="F90" s="375"/>
      <c r="G90" s="375"/>
      <c r="H90" s="305"/>
      <c r="I90" s="305">
        <v>90000</v>
      </c>
      <c r="J90" s="305">
        <v>90000</v>
      </c>
      <c r="K90" s="305"/>
      <c r="L90" s="358"/>
      <c r="M90" s="358"/>
      <c r="N90" s="381"/>
      <c r="O90" s="381"/>
      <c r="P90" s="381"/>
      <c r="Q90" s="381"/>
      <c r="R90" s="381"/>
      <c r="S90" s="381"/>
      <c r="T90" s="381"/>
      <c r="U90" s="381"/>
      <c r="V90" s="381"/>
    </row>
    <row r="91" ht="27" customHeight="1" spans="1:22">
      <c r="A91" s="311">
        <v>221</v>
      </c>
      <c r="B91" s="312" t="s">
        <v>177</v>
      </c>
      <c r="C91" s="313" t="s">
        <v>144</v>
      </c>
      <c r="D91" s="374"/>
      <c r="E91" s="305">
        <f t="shared" si="5"/>
        <v>119290</v>
      </c>
      <c r="F91" s="375">
        <v>119290</v>
      </c>
      <c r="G91" s="376"/>
      <c r="H91" s="305"/>
      <c r="I91" s="305"/>
      <c r="J91" s="305"/>
      <c r="K91" s="305"/>
      <c r="L91" s="358"/>
      <c r="M91" s="358"/>
      <c r="N91" s="381"/>
      <c r="O91" s="381"/>
      <c r="P91" s="381"/>
      <c r="Q91" s="381"/>
      <c r="R91" s="381"/>
      <c r="S91" s="381"/>
      <c r="T91" s="381"/>
      <c r="U91" s="381"/>
      <c r="V91" s="381"/>
    </row>
    <row r="92" ht="27" customHeight="1" spans="1:22">
      <c r="A92" s="308">
        <v>22102</v>
      </c>
      <c r="B92" s="312" t="s">
        <v>177</v>
      </c>
      <c r="C92" s="313" t="s">
        <v>165</v>
      </c>
      <c r="D92" s="374"/>
      <c r="E92" s="305">
        <f t="shared" si="5"/>
        <v>119290</v>
      </c>
      <c r="F92" s="375">
        <v>119290</v>
      </c>
      <c r="G92" s="376"/>
      <c r="H92" s="305"/>
      <c r="I92" s="305"/>
      <c r="J92" s="305"/>
      <c r="K92" s="305"/>
      <c r="L92" s="358"/>
      <c r="M92" s="358"/>
      <c r="N92" s="381"/>
      <c r="O92" s="381"/>
      <c r="P92" s="381"/>
      <c r="Q92" s="381"/>
      <c r="R92" s="381"/>
      <c r="S92" s="381"/>
      <c r="T92" s="381"/>
      <c r="U92" s="381"/>
      <c r="V92" s="381"/>
    </row>
    <row r="93" ht="27" customHeight="1" spans="1:22">
      <c r="A93" s="316">
        <v>2210201</v>
      </c>
      <c r="B93" s="312" t="s">
        <v>177</v>
      </c>
      <c r="C93" s="313" t="s">
        <v>148</v>
      </c>
      <c r="D93" s="343" t="s">
        <v>242</v>
      </c>
      <c r="E93" s="305">
        <f t="shared" si="5"/>
        <v>119290</v>
      </c>
      <c r="F93" s="375">
        <v>119290</v>
      </c>
      <c r="G93" s="376"/>
      <c r="H93" s="305"/>
      <c r="I93" s="305"/>
      <c r="J93" s="305"/>
      <c r="K93" s="305"/>
      <c r="L93" s="358"/>
      <c r="M93" s="358"/>
      <c r="N93" s="381"/>
      <c r="O93" s="381"/>
      <c r="P93" s="381"/>
      <c r="Q93" s="381"/>
      <c r="R93" s="381"/>
      <c r="S93" s="381"/>
      <c r="T93" s="381"/>
      <c r="U93" s="381"/>
      <c r="V93" s="381"/>
    </row>
    <row r="94" s="251" customFormat="1" ht="27" customHeight="1" spans="1:22">
      <c r="A94" s="309"/>
      <c r="B94" s="309" t="s">
        <v>183</v>
      </c>
      <c r="C94" s="317" t="s">
        <v>184</v>
      </c>
      <c r="D94" s="380"/>
      <c r="E94" s="303">
        <f t="shared" si="5"/>
        <v>94484.71</v>
      </c>
      <c r="F94" s="303">
        <v>78037.71</v>
      </c>
      <c r="G94" s="303">
        <v>16447</v>
      </c>
      <c r="H94" s="303"/>
      <c r="I94" s="303">
        <v>250000</v>
      </c>
      <c r="J94" s="303">
        <v>250000</v>
      </c>
      <c r="K94" s="303"/>
      <c r="L94" s="370"/>
      <c r="M94" s="370"/>
      <c r="N94" s="382"/>
      <c r="O94" s="382"/>
      <c r="P94" s="382"/>
      <c r="Q94" s="382"/>
      <c r="R94" s="382"/>
      <c r="S94" s="382"/>
      <c r="T94" s="382"/>
      <c r="U94" s="382"/>
      <c r="V94" s="382"/>
    </row>
    <row r="95" s="212" customFormat="1" ht="27" customHeight="1" spans="1:22">
      <c r="A95" s="312">
        <v>208</v>
      </c>
      <c r="B95" s="312" t="s">
        <v>183</v>
      </c>
      <c r="C95" s="319" t="s">
        <v>121</v>
      </c>
      <c r="D95" s="338"/>
      <c r="E95" s="305">
        <v>13147</v>
      </c>
      <c r="F95" s="305">
        <v>13147</v>
      </c>
      <c r="G95" s="305"/>
      <c r="H95" s="305"/>
      <c r="I95" s="305"/>
      <c r="J95" s="305"/>
      <c r="K95" s="305"/>
      <c r="L95" s="358"/>
      <c r="M95" s="358"/>
      <c r="N95" s="359"/>
      <c r="O95" s="359"/>
      <c r="P95" s="359"/>
      <c r="Q95" s="359"/>
      <c r="R95" s="359"/>
      <c r="S95" s="359"/>
      <c r="T95" s="359"/>
      <c r="U95" s="359"/>
      <c r="V95" s="359"/>
    </row>
    <row r="96" s="212" customFormat="1" ht="27" customHeight="1" spans="1:22">
      <c r="A96" s="312" t="s">
        <v>122</v>
      </c>
      <c r="B96" s="312" t="s">
        <v>183</v>
      </c>
      <c r="C96" s="321" t="s">
        <v>157</v>
      </c>
      <c r="D96" s="338"/>
      <c r="E96" s="305">
        <v>12277</v>
      </c>
      <c r="F96" s="305">
        <v>12277</v>
      </c>
      <c r="G96" s="305"/>
      <c r="H96" s="305"/>
      <c r="I96" s="305"/>
      <c r="J96" s="305"/>
      <c r="K96" s="305"/>
      <c r="L96" s="358"/>
      <c r="M96" s="358"/>
      <c r="N96" s="359"/>
      <c r="O96" s="359"/>
      <c r="P96" s="359"/>
      <c r="Q96" s="359"/>
      <c r="R96" s="359"/>
      <c r="S96" s="359"/>
      <c r="T96" s="359"/>
      <c r="U96" s="359"/>
      <c r="V96" s="359"/>
    </row>
    <row r="97" s="212" customFormat="1" ht="27" customHeight="1" spans="1:22">
      <c r="A97" s="312" t="s">
        <v>124</v>
      </c>
      <c r="B97" s="312" t="s">
        <v>183</v>
      </c>
      <c r="C97" s="321" t="s">
        <v>125</v>
      </c>
      <c r="D97" s="343" t="s">
        <v>241</v>
      </c>
      <c r="E97" s="305">
        <v>8185</v>
      </c>
      <c r="F97" s="305">
        <v>8185</v>
      </c>
      <c r="G97" s="305">
        <v>0</v>
      </c>
      <c r="H97" s="305">
        <v>0</v>
      </c>
      <c r="I97" s="305"/>
      <c r="J97" s="305"/>
      <c r="K97" s="305">
        <v>0</v>
      </c>
      <c r="L97" s="358">
        <v>0</v>
      </c>
      <c r="M97" s="358">
        <v>0</v>
      </c>
      <c r="N97" s="359">
        <v>0</v>
      </c>
      <c r="O97" s="359">
        <v>0</v>
      </c>
      <c r="P97" s="359">
        <v>0</v>
      </c>
      <c r="Q97" s="359">
        <v>0</v>
      </c>
      <c r="R97" s="359">
        <v>0</v>
      </c>
      <c r="S97" s="359">
        <v>0</v>
      </c>
      <c r="T97" s="359">
        <v>0</v>
      </c>
      <c r="U97" s="359">
        <v>0</v>
      </c>
      <c r="V97" s="359">
        <v>0</v>
      </c>
    </row>
    <row r="98" s="212" customFormat="1" ht="27" customHeight="1" spans="1:22">
      <c r="A98" s="312" t="s">
        <v>126</v>
      </c>
      <c r="B98" s="312" t="s">
        <v>183</v>
      </c>
      <c r="C98" s="321" t="s">
        <v>127</v>
      </c>
      <c r="D98" s="343" t="s">
        <v>241</v>
      </c>
      <c r="E98" s="305">
        <v>4092</v>
      </c>
      <c r="F98" s="305">
        <v>4092</v>
      </c>
      <c r="G98" s="305"/>
      <c r="H98" s="305">
        <v>0</v>
      </c>
      <c r="I98" s="305">
        <v>0</v>
      </c>
      <c r="J98" s="305">
        <v>0</v>
      </c>
      <c r="K98" s="305">
        <v>0</v>
      </c>
      <c r="L98" s="358">
        <v>0</v>
      </c>
      <c r="M98" s="358">
        <v>0</v>
      </c>
      <c r="N98" s="359">
        <v>0</v>
      </c>
      <c r="O98" s="359">
        <v>0</v>
      </c>
      <c r="P98" s="359">
        <v>0</v>
      </c>
      <c r="Q98" s="359">
        <v>0</v>
      </c>
      <c r="R98" s="359">
        <v>0</v>
      </c>
      <c r="S98" s="359">
        <v>0</v>
      </c>
      <c r="T98" s="359">
        <v>0</v>
      </c>
      <c r="U98" s="359">
        <v>0</v>
      </c>
      <c r="V98" s="359">
        <v>0</v>
      </c>
    </row>
    <row r="99" s="212" customFormat="1" ht="27" customHeight="1" spans="1:22">
      <c r="A99" s="312" t="s">
        <v>128</v>
      </c>
      <c r="B99" s="312" t="s">
        <v>183</v>
      </c>
      <c r="C99" s="321" t="s">
        <v>158</v>
      </c>
      <c r="D99" s="338"/>
      <c r="E99" s="305">
        <f t="shared" ref="E99:E106" si="6">F99+G99</f>
        <v>870</v>
      </c>
      <c r="F99" s="305">
        <v>870</v>
      </c>
      <c r="G99" s="305"/>
      <c r="H99" s="305"/>
      <c r="I99" s="305"/>
      <c r="J99" s="305"/>
      <c r="K99" s="305"/>
      <c r="L99" s="358"/>
      <c r="M99" s="358"/>
      <c r="N99" s="359"/>
      <c r="O99" s="359"/>
      <c r="P99" s="359"/>
      <c r="Q99" s="359"/>
      <c r="R99" s="359"/>
      <c r="S99" s="359"/>
      <c r="T99" s="359"/>
      <c r="U99" s="359"/>
      <c r="V99" s="359"/>
    </row>
    <row r="100" s="212" customFormat="1" ht="27" customHeight="1" spans="1:22">
      <c r="A100" s="312" t="s">
        <v>130</v>
      </c>
      <c r="B100" s="312" t="s">
        <v>183</v>
      </c>
      <c r="C100" s="321" t="s">
        <v>159</v>
      </c>
      <c r="D100" s="343" t="s">
        <v>241</v>
      </c>
      <c r="E100" s="305">
        <f t="shared" si="6"/>
        <v>870</v>
      </c>
      <c r="F100" s="305">
        <v>870</v>
      </c>
      <c r="G100" s="305"/>
      <c r="H100" s="305"/>
      <c r="I100" s="305"/>
      <c r="J100" s="305"/>
      <c r="K100" s="305"/>
      <c r="L100" s="358"/>
      <c r="M100" s="358"/>
      <c r="N100" s="359"/>
      <c r="O100" s="359"/>
      <c r="P100" s="359"/>
      <c r="Q100" s="359"/>
      <c r="R100" s="359"/>
      <c r="S100" s="359"/>
      <c r="T100" s="359"/>
      <c r="U100" s="359"/>
      <c r="V100" s="359"/>
    </row>
    <row r="101" s="212" customFormat="1" ht="27" customHeight="1" spans="1:22">
      <c r="A101" s="312">
        <v>210</v>
      </c>
      <c r="B101" s="312" t="s">
        <v>183</v>
      </c>
      <c r="C101" s="311" t="s">
        <v>132</v>
      </c>
      <c r="D101" s="338"/>
      <c r="E101" s="305">
        <v>3837</v>
      </c>
      <c r="F101" s="305">
        <v>3837</v>
      </c>
      <c r="G101" s="305"/>
      <c r="H101" s="305"/>
      <c r="I101" s="305"/>
      <c r="J101" s="305"/>
      <c r="K101" s="305"/>
      <c r="L101" s="358"/>
      <c r="M101" s="358"/>
      <c r="N101" s="359"/>
      <c r="O101" s="359"/>
      <c r="P101" s="359"/>
      <c r="Q101" s="359"/>
      <c r="R101" s="359"/>
      <c r="S101" s="359"/>
      <c r="T101" s="359"/>
      <c r="U101" s="359"/>
      <c r="V101" s="359"/>
    </row>
    <row r="102" s="212" customFormat="1" ht="27" customHeight="1" spans="1:22">
      <c r="A102" s="312" t="s">
        <v>133</v>
      </c>
      <c r="B102" s="312" t="s">
        <v>183</v>
      </c>
      <c r="C102" s="322" t="s">
        <v>161</v>
      </c>
      <c r="D102" s="338"/>
      <c r="E102" s="305">
        <v>3837</v>
      </c>
      <c r="F102" s="305">
        <v>3837</v>
      </c>
      <c r="G102" s="305">
        <v>0</v>
      </c>
      <c r="H102" s="305">
        <v>0</v>
      </c>
      <c r="I102" s="305">
        <v>0</v>
      </c>
      <c r="J102" s="305">
        <v>0</v>
      </c>
      <c r="K102" s="305">
        <v>0</v>
      </c>
      <c r="L102" s="358">
        <v>0</v>
      </c>
      <c r="M102" s="358">
        <v>0</v>
      </c>
      <c r="N102" s="359">
        <v>0</v>
      </c>
      <c r="O102" s="359">
        <v>0</v>
      </c>
      <c r="P102" s="359">
        <v>0</v>
      </c>
      <c r="Q102" s="359">
        <v>0</v>
      </c>
      <c r="R102" s="359">
        <v>0</v>
      </c>
      <c r="S102" s="359">
        <v>0</v>
      </c>
      <c r="T102" s="359">
        <v>0</v>
      </c>
      <c r="U102" s="359">
        <v>0</v>
      </c>
      <c r="V102" s="359">
        <v>0</v>
      </c>
    </row>
    <row r="103" s="212" customFormat="1" ht="27" customHeight="1" spans="1:22">
      <c r="A103" s="312" t="s">
        <v>167</v>
      </c>
      <c r="B103" s="312" t="s">
        <v>183</v>
      </c>
      <c r="C103" s="348" t="s">
        <v>163</v>
      </c>
      <c r="D103" s="343" t="s">
        <v>132</v>
      </c>
      <c r="E103" s="305">
        <v>3837</v>
      </c>
      <c r="F103" s="305">
        <v>3837</v>
      </c>
      <c r="G103" s="305">
        <v>0</v>
      </c>
      <c r="H103" s="305">
        <v>0</v>
      </c>
      <c r="I103" s="305">
        <v>0</v>
      </c>
      <c r="J103" s="305">
        <v>0</v>
      </c>
      <c r="K103" s="305">
        <v>0</v>
      </c>
      <c r="L103" s="358">
        <v>0</v>
      </c>
      <c r="M103" s="358">
        <v>0</v>
      </c>
      <c r="N103" s="359">
        <v>0</v>
      </c>
      <c r="O103" s="359">
        <v>0</v>
      </c>
      <c r="P103" s="359">
        <v>0</v>
      </c>
      <c r="Q103" s="359">
        <v>0</v>
      </c>
      <c r="R103" s="359">
        <v>0</v>
      </c>
      <c r="S103" s="359">
        <v>0</v>
      </c>
      <c r="T103" s="359">
        <v>0</v>
      </c>
      <c r="U103" s="359">
        <v>0</v>
      </c>
      <c r="V103" s="359">
        <v>0</v>
      </c>
    </row>
    <row r="104" s="212" customFormat="1" ht="27" customHeight="1" spans="1:22">
      <c r="A104" s="312">
        <v>214</v>
      </c>
      <c r="B104" s="312" t="s">
        <v>183</v>
      </c>
      <c r="C104" s="311" t="s">
        <v>185</v>
      </c>
      <c r="D104" s="338"/>
      <c r="E104" s="305">
        <f t="shared" si="6"/>
        <v>71362</v>
      </c>
      <c r="F104" s="305">
        <v>54915</v>
      </c>
      <c r="G104" s="305">
        <v>16447</v>
      </c>
      <c r="H104" s="305"/>
      <c r="I104" s="305">
        <v>250000</v>
      </c>
      <c r="J104" s="305">
        <v>250000</v>
      </c>
      <c r="K104" s="305"/>
      <c r="L104" s="358"/>
      <c r="M104" s="358"/>
      <c r="N104" s="359"/>
      <c r="O104" s="359"/>
      <c r="P104" s="359"/>
      <c r="Q104" s="359"/>
      <c r="R104" s="359"/>
      <c r="S104" s="359"/>
      <c r="T104" s="359"/>
      <c r="U104" s="359"/>
      <c r="V104" s="359"/>
    </row>
    <row r="105" s="212" customFormat="1" ht="27" customHeight="1" spans="1:22">
      <c r="A105" s="312" t="s">
        <v>138</v>
      </c>
      <c r="B105" s="312" t="s">
        <v>183</v>
      </c>
      <c r="C105" s="311" t="s">
        <v>186</v>
      </c>
      <c r="D105" s="338"/>
      <c r="E105" s="305">
        <f t="shared" si="6"/>
        <v>71362</v>
      </c>
      <c r="F105" s="305">
        <v>54915</v>
      </c>
      <c r="G105" s="305">
        <v>16447</v>
      </c>
      <c r="H105" s="305"/>
      <c r="I105" s="305">
        <v>250000</v>
      </c>
      <c r="J105" s="305">
        <v>250000</v>
      </c>
      <c r="K105" s="305"/>
      <c r="L105" s="358"/>
      <c r="M105" s="358"/>
      <c r="N105" s="359"/>
      <c r="O105" s="359"/>
      <c r="P105" s="359"/>
      <c r="Q105" s="359"/>
      <c r="R105" s="359"/>
      <c r="S105" s="359"/>
      <c r="T105" s="359"/>
      <c r="U105" s="359"/>
      <c r="V105" s="359"/>
    </row>
    <row r="106" s="212" customFormat="1" ht="27" customHeight="1" spans="1:22">
      <c r="A106" s="312" t="s">
        <v>140</v>
      </c>
      <c r="B106" s="312" t="s">
        <v>183</v>
      </c>
      <c r="C106" s="311" t="s">
        <v>179</v>
      </c>
      <c r="D106" s="344" t="s">
        <v>176</v>
      </c>
      <c r="E106" s="305">
        <f t="shared" si="6"/>
        <v>71362</v>
      </c>
      <c r="F106" s="305">
        <v>54915</v>
      </c>
      <c r="G106" s="305">
        <v>16447</v>
      </c>
      <c r="H106" s="305"/>
      <c r="I106" s="305"/>
      <c r="J106" s="305"/>
      <c r="K106" s="305"/>
      <c r="L106" s="358"/>
      <c r="M106" s="358"/>
      <c r="N106" s="359"/>
      <c r="O106" s="359"/>
      <c r="P106" s="359"/>
      <c r="Q106" s="359"/>
      <c r="R106" s="359"/>
      <c r="S106" s="359"/>
      <c r="T106" s="359"/>
      <c r="U106" s="359"/>
      <c r="V106" s="359"/>
    </row>
    <row r="107" s="212" customFormat="1" ht="27" customHeight="1" spans="1:22">
      <c r="A107" s="312" t="s">
        <v>187</v>
      </c>
      <c r="B107" s="312" t="s">
        <v>183</v>
      </c>
      <c r="C107" s="322" t="s">
        <v>188</v>
      </c>
      <c r="D107" s="344" t="s">
        <v>176</v>
      </c>
      <c r="E107" s="305"/>
      <c r="F107" s="305"/>
      <c r="G107" s="305">
        <v>0</v>
      </c>
      <c r="H107" s="305">
        <v>0</v>
      </c>
      <c r="I107" s="305">
        <v>250000</v>
      </c>
      <c r="J107" s="305">
        <v>250000</v>
      </c>
      <c r="K107" s="305">
        <v>0</v>
      </c>
      <c r="L107" s="358">
        <v>0</v>
      </c>
      <c r="M107" s="358">
        <v>0</v>
      </c>
      <c r="N107" s="359">
        <v>0</v>
      </c>
      <c r="O107" s="359">
        <v>0</v>
      </c>
      <c r="P107" s="359">
        <v>0</v>
      </c>
      <c r="Q107" s="359">
        <v>0</v>
      </c>
      <c r="R107" s="359">
        <v>0</v>
      </c>
      <c r="S107" s="359">
        <v>0</v>
      </c>
      <c r="T107" s="359">
        <v>0</v>
      </c>
      <c r="U107" s="359">
        <v>0</v>
      </c>
      <c r="V107" s="359">
        <v>0</v>
      </c>
    </row>
    <row r="108" s="212" customFormat="1" ht="27" customHeight="1" spans="1:22">
      <c r="A108" s="312">
        <v>221</v>
      </c>
      <c r="B108" s="312" t="s">
        <v>183</v>
      </c>
      <c r="C108" s="311" t="s">
        <v>144</v>
      </c>
      <c r="D108" s="338"/>
      <c r="E108" s="305">
        <v>6138.72</v>
      </c>
      <c r="F108" s="305">
        <v>6138.72</v>
      </c>
      <c r="G108" s="305"/>
      <c r="H108" s="305"/>
      <c r="I108" s="305"/>
      <c r="J108" s="305"/>
      <c r="K108" s="305"/>
      <c r="L108" s="358"/>
      <c r="M108" s="358"/>
      <c r="N108" s="359"/>
      <c r="O108" s="359"/>
      <c r="P108" s="359"/>
      <c r="Q108" s="359"/>
      <c r="R108" s="359"/>
      <c r="S108" s="359"/>
      <c r="T108" s="359"/>
      <c r="U108" s="359"/>
      <c r="V108" s="359"/>
    </row>
    <row r="109" s="212" customFormat="1" ht="27" customHeight="1" spans="1:22">
      <c r="A109" s="312" t="s">
        <v>145</v>
      </c>
      <c r="B109" s="312" t="s">
        <v>183</v>
      </c>
      <c r="C109" s="311" t="s">
        <v>165</v>
      </c>
      <c r="D109" s="338"/>
      <c r="E109" s="305">
        <v>6138.72</v>
      </c>
      <c r="F109" s="305">
        <v>6138.72</v>
      </c>
      <c r="G109" s="305"/>
      <c r="H109" s="305"/>
      <c r="I109" s="305"/>
      <c r="J109" s="305"/>
      <c r="K109" s="305"/>
      <c r="L109" s="358"/>
      <c r="M109" s="358"/>
      <c r="N109" s="359"/>
      <c r="O109" s="359"/>
      <c r="P109" s="359"/>
      <c r="Q109" s="359"/>
      <c r="R109" s="359"/>
      <c r="S109" s="359"/>
      <c r="T109" s="359"/>
      <c r="U109" s="359"/>
      <c r="V109" s="359"/>
    </row>
    <row r="110" s="212" customFormat="1" ht="27" customHeight="1" spans="1:22">
      <c r="A110" s="312" t="s">
        <v>147</v>
      </c>
      <c r="B110" s="312" t="s">
        <v>183</v>
      </c>
      <c r="C110" s="322" t="s">
        <v>148</v>
      </c>
      <c r="D110" s="343" t="s">
        <v>242</v>
      </c>
      <c r="E110" s="305">
        <v>6138.72</v>
      </c>
      <c r="F110" s="305">
        <v>6138.72</v>
      </c>
      <c r="G110" s="305"/>
      <c r="H110" s="305"/>
      <c r="I110" s="305"/>
      <c r="J110" s="305"/>
      <c r="K110" s="305"/>
      <c r="L110" s="358"/>
      <c r="M110" s="358"/>
      <c r="N110" s="359"/>
      <c r="O110" s="359"/>
      <c r="P110" s="359"/>
      <c r="Q110" s="359"/>
      <c r="R110" s="359"/>
      <c r="S110" s="359"/>
      <c r="T110" s="359"/>
      <c r="U110" s="359"/>
      <c r="V110" s="359"/>
    </row>
    <row r="111" ht="21.95" customHeight="1" spans="1:22">
      <c r="A111" s="231"/>
      <c r="B111" s="324"/>
      <c r="C111" s="232"/>
      <c r="D111" s="374"/>
      <c r="E111" s="250"/>
      <c r="F111" s="250"/>
      <c r="G111" s="250"/>
      <c r="H111" s="250"/>
      <c r="I111" s="250"/>
      <c r="J111" s="250"/>
      <c r="K111" s="250"/>
      <c r="L111" s="250"/>
      <c r="M111" s="250"/>
      <c r="N111" s="230"/>
      <c r="O111" s="230"/>
      <c r="P111" s="230"/>
      <c r="Q111" s="230"/>
      <c r="R111" s="230"/>
      <c r="S111" s="230"/>
      <c r="T111" s="230"/>
      <c r="U111" s="230"/>
      <c r="V111" s="230"/>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13"/>
  <sheetViews>
    <sheetView showGridLines="0" showZeros="0" zoomScale="115" zoomScaleNormal="115" topLeftCell="A17" workbookViewId="0">
      <selection activeCell="A37" sqref="A37:C37"/>
    </sheetView>
  </sheetViews>
  <sheetFormatPr defaultColWidth="9.16666666666667" defaultRowHeight="12.75" customHeight="1"/>
  <cols>
    <col min="1" max="1" width="23.8333333333333" customWidth="1"/>
    <col min="2" max="2" width="16.3333333333333" style="252" customWidth="1"/>
    <col min="3" max="3" width="57.1666666666667" customWidth="1"/>
    <col min="4" max="4" width="18.1666666666667" customWidth="1"/>
    <col min="5" max="5" width="18" customWidth="1"/>
    <col min="6" max="6" width="20.3333333333333" customWidth="1"/>
    <col min="7" max="7" width="16.6666666666667" customWidth="1"/>
    <col min="8" max="8" width="12.3333333333333" customWidth="1"/>
    <col min="9" max="9" width="19.6666666666667" customWidth="1"/>
    <col min="10" max="10" width="16.1666666666667" customWidth="1"/>
    <col min="11" max="16" width="12.3333333333333" customWidth="1"/>
  </cols>
  <sheetData>
    <row r="1" ht="23.25" customHeight="1" spans="1:17">
      <c r="A1" s="213"/>
      <c r="B1" s="253"/>
      <c r="C1" s="213"/>
      <c r="D1" s="213"/>
      <c r="E1" s="213"/>
      <c r="F1" s="213"/>
      <c r="G1" s="213"/>
      <c r="H1" s="213"/>
      <c r="I1" s="213"/>
      <c r="J1" s="213"/>
      <c r="K1" s="213"/>
      <c r="L1" s="213"/>
      <c r="M1" s="213"/>
      <c r="N1" s="213"/>
      <c r="P1" s="234" t="s">
        <v>524</v>
      </c>
      <c r="Q1" s="237"/>
    </row>
    <row r="2" s="212" customFormat="1" ht="23.25" customHeight="1" spans="1:17">
      <c r="A2" s="254" t="s">
        <v>525</v>
      </c>
      <c r="B2" s="255"/>
      <c r="C2" s="254"/>
      <c r="D2" s="254"/>
      <c r="E2" s="254"/>
      <c r="F2" s="254"/>
      <c r="G2" s="254"/>
      <c r="H2" s="254"/>
      <c r="I2" s="254"/>
      <c r="J2" s="254"/>
      <c r="K2" s="254"/>
      <c r="L2" s="254"/>
      <c r="M2" s="254"/>
      <c r="N2" s="254"/>
      <c r="O2" s="254"/>
      <c r="P2" s="254"/>
      <c r="Q2" s="251"/>
    </row>
    <row r="3" s="212" customFormat="1" ht="23.25" customHeight="1" spans="1:16">
      <c r="A3" s="215"/>
      <c r="B3" s="256"/>
      <c r="C3" s="216"/>
      <c r="D3" s="216"/>
      <c r="E3" s="216"/>
      <c r="F3" s="216"/>
      <c r="G3" s="216"/>
      <c r="H3" s="216"/>
      <c r="I3" s="235"/>
      <c r="J3" s="235"/>
      <c r="K3" s="235"/>
      <c r="L3" s="235"/>
      <c r="M3" s="235"/>
      <c r="N3" s="235"/>
      <c r="P3" s="193" t="s">
        <v>87</v>
      </c>
    </row>
    <row r="4" s="212" customFormat="1" ht="25.5" customHeight="1" spans="1:17">
      <c r="A4" s="217" t="s">
        <v>113</v>
      </c>
      <c r="B4" s="236" t="s">
        <v>88</v>
      </c>
      <c r="C4" s="218" t="s">
        <v>114</v>
      </c>
      <c r="D4" s="219" t="s">
        <v>115</v>
      </c>
      <c r="E4" s="220" t="s">
        <v>490</v>
      </c>
      <c r="F4" s="221" t="s">
        <v>491</v>
      </c>
      <c r="G4" s="220" t="s">
        <v>492</v>
      </c>
      <c r="H4" s="220" t="s">
        <v>493</v>
      </c>
      <c r="I4" s="223" t="s">
        <v>494</v>
      </c>
      <c r="J4" s="223" t="s">
        <v>495</v>
      </c>
      <c r="K4" s="223" t="s">
        <v>233</v>
      </c>
      <c r="L4" s="223" t="s">
        <v>496</v>
      </c>
      <c r="M4" s="223" t="s">
        <v>226</v>
      </c>
      <c r="N4" s="223" t="s">
        <v>234</v>
      </c>
      <c r="O4" s="223" t="s">
        <v>229</v>
      </c>
      <c r="P4" s="217" t="s">
        <v>235</v>
      </c>
      <c r="Q4" s="235"/>
    </row>
    <row r="5" s="212" customFormat="1" ht="14.25" customHeight="1" spans="1:17">
      <c r="A5" s="217"/>
      <c r="B5" s="236"/>
      <c r="C5" s="222"/>
      <c r="D5" s="217"/>
      <c r="E5" s="223"/>
      <c r="F5" s="224"/>
      <c r="G5" s="223"/>
      <c r="H5" s="223"/>
      <c r="I5" s="223"/>
      <c r="J5" s="223"/>
      <c r="K5" s="223"/>
      <c r="L5" s="223"/>
      <c r="M5" s="223"/>
      <c r="N5" s="223"/>
      <c r="O5" s="223"/>
      <c r="P5" s="217"/>
      <c r="Q5" s="235"/>
    </row>
    <row r="6" s="212" customFormat="1" ht="14.25" customHeight="1" spans="1:17">
      <c r="A6" s="217"/>
      <c r="B6" s="236"/>
      <c r="C6" s="222"/>
      <c r="D6" s="217"/>
      <c r="E6" s="223"/>
      <c r="F6" s="224"/>
      <c r="G6" s="223"/>
      <c r="H6" s="223"/>
      <c r="I6" s="223"/>
      <c r="J6" s="223"/>
      <c r="K6" s="223"/>
      <c r="L6" s="223"/>
      <c r="M6" s="223"/>
      <c r="N6" s="223"/>
      <c r="O6" s="223"/>
      <c r="P6" s="217"/>
      <c r="Q6" s="235"/>
    </row>
    <row r="7" s="251" customFormat="1" ht="33" customHeight="1" spans="1:16">
      <c r="A7" s="257"/>
      <c r="B7" s="226">
        <v>405</v>
      </c>
      <c r="C7" s="229" t="s">
        <v>118</v>
      </c>
      <c r="D7" s="258">
        <f>SUBTOTAL(9,E7:M7)</f>
        <v>41217716.66</v>
      </c>
      <c r="E7" s="258">
        <f>E8+E58</f>
        <v>12123565.66</v>
      </c>
      <c r="F7" s="258">
        <f>F8+F58+F74+F94</f>
        <v>10276079</v>
      </c>
      <c r="G7" s="258">
        <f t="shared" ref="G7:P7" si="0">SUM(G8+G25+G41+G59+G75+G95)</f>
        <v>0</v>
      </c>
      <c r="H7" s="258">
        <f t="shared" si="0"/>
        <v>0</v>
      </c>
      <c r="I7" s="258">
        <f>I25+I41+I58+I74+I94</f>
        <v>18684952</v>
      </c>
      <c r="J7" s="258">
        <f>J58+J74+J94</f>
        <v>0</v>
      </c>
      <c r="K7" s="258">
        <f>K58</f>
        <v>0</v>
      </c>
      <c r="L7" s="258">
        <f t="shared" si="0"/>
        <v>0</v>
      </c>
      <c r="M7" s="258">
        <f>M8+M41+M58</f>
        <v>133120</v>
      </c>
      <c r="N7" s="297">
        <f t="shared" si="0"/>
        <v>0</v>
      </c>
      <c r="O7" s="297">
        <f t="shared" si="0"/>
        <v>0</v>
      </c>
      <c r="P7" s="297">
        <f t="shared" si="0"/>
        <v>0</v>
      </c>
    </row>
    <row r="8" s="251" customFormat="1" ht="21" customHeight="1" spans="1:16">
      <c r="A8" s="257"/>
      <c r="B8" s="226" t="s">
        <v>119</v>
      </c>
      <c r="C8" s="229" t="s">
        <v>105</v>
      </c>
      <c r="D8" s="259">
        <f t="shared" ref="D8:F8" si="1">SUM(D9+D15+D18+D22)</f>
        <v>10720472</v>
      </c>
      <c r="E8" s="259">
        <f t="shared" si="1"/>
        <v>3861305</v>
      </c>
      <c r="F8" s="259">
        <f t="shared" si="1"/>
        <v>6834327</v>
      </c>
      <c r="G8" s="259"/>
      <c r="H8" s="259"/>
      <c r="I8" s="259"/>
      <c r="J8" s="259"/>
      <c r="K8" s="259"/>
      <c r="L8" s="259"/>
      <c r="M8" s="259">
        <v>24840</v>
      </c>
      <c r="N8" s="298"/>
      <c r="O8" s="298"/>
      <c r="P8" s="298"/>
    </row>
    <row r="9" s="212" customFormat="1" ht="21" customHeight="1" spans="1:16">
      <c r="A9" s="260">
        <v>208</v>
      </c>
      <c r="B9" s="231" t="s">
        <v>119</v>
      </c>
      <c r="C9" s="261" t="s">
        <v>121</v>
      </c>
      <c r="D9" s="262">
        <f>SUM(D10+D13)</f>
        <v>625854</v>
      </c>
      <c r="E9" s="262">
        <f>SUM(E10+E13)</f>
        <v>625854</v>
      </c>
      <c r="F9" s="262"/>
      <c r="G9" s="262"/>
      <c r="H9" s="262"/>
      <c r="I9" s="262"/>
      <c r="J9" s="262"/>
      <c r="K9" s="262"/>
      <c r="L9" s="262"/>
      <c r="M9" s="262"/>
      <c r="N9" s="299"/>
      <c r="O9" s="299"/>
      <c r="P9" s="299"/>
    </row>
    <row r="10" s="212" customFormat="1" ht="21" customHeight="1" spans="1:16">
      <c r="A10" s="263" t="s">
        <v>122</v>
      </c>
      <c r="B10" s="231" t="s">
        <v>119</v>
      </c>
      <c r="C10" s="264" t="s">
        <v>123</v>
      </c>
      <c r="D10" s="262">
        <f>SUM(D11+D12)</f>
        <v>600820</v>
      </c>
      <c r="E10" s="262">
        <f>SUM(E11+E12)</f>
        <v>600820</v>
      </c>
      <c r="F10" s="262"/>
      <c r="G10" s="262"/>
      <c r="H10" s="262"/>
      <c r="I10" s="262"/>
      <c r="J10" s="262"/>
      <c r="K10" s="262"/>
      <c r="L10" s="262"/>
      <c r="M10" s="262"/>
      <c r="N10" s="299"/>
      <c r="O10" s="299"/>
      <c r="P10" s="299"/>
    </row>
    <row r="11" s="212" customFormat="1" ht="21" customHeight="1" spans="1:16">
      <c r="A11" s="265" t="s">
        <v>124</v>
      </c>
      <c r="B11" s="231" t="s">
        <v>119</v>
      </c>
      <c r="C11" s="266" t="s">
        <v>125</v>
      </c>
      <c r="D11" s="267">
        <v>400547</v>
      </c>
      <c r="E11" s="267">
        <v>400547</v>
      </c>
      <c r="F11" s="262"/>
      <c r="G11" s="262"/>
      <c r="H11" s="262"/>
      <c r="I11" s="262"/>
      <c r="J11" s="262"/>
      <c r="K11" s="262"/>
      <c r="L11" s="262"/>
      <c r="M11" s="262"/>
      <c r="N11" s="299"/>
      <c r="O11" s="299"/>
      <c r="P11" s="299"/>
    </row>
    <row r="12" s="212" customFormat="1" ht="21" customHeight="1" spans="1:16">
      <c r="A12" s="268" t="s">
        <v>126</v>
      </c>
      <c r="B12" s="231" t="s">
        <v>119</v>
      </c>
      <c r="C12" s="266" t="s">
        <v>127</v>
      </c>
      <c r="D12" s="267">
        <v>200273</v>
      </c>
      <c r="E12" s="267">
        <v>200273</v>
      </c>
      <c r="F12" s="262"/>
      <c r="G12" s="262"/>
      <c r="H12" s="262"/>
      <c r="I12" s="262"/>
      <c r="J12" s="262"/>
      <c r="K12" s="262"/>
      <c r="L12" s="262"/>
      <c r="M12" s="262"/>
      <c r="N12" s="299"/>
      <c r="O12" s="299"/>
      <c r="P12" s="299"/>
    </row>
    <row r="13" s="212" customFormat="1" ht="21" customHeight="1" spans="1:16">
      <c r="A13" s="268" t="s">
        <v>128</v>
      </c>
      <c r="B13" s="231" t="s">
        <v>119</v>
      </c>
      <c r="C13" s="266" t="s">
        <v>129</v>
      </c>
      <c r="D13" s="267">
        <v>25034</v>
      </c>
      <c r="E13" s="267">
        <v>25034</v>
      </c>
      <c r="F13" s="262"/>
      <c r="G13" s="262"/>
      <c r="H13" s="262"/>
      <c r="I13" s="262"/>
      <c r="J13" s="262"/>
      <c r="K13" s="262"/>
      <c r="L13" s="262"/>
      <c r="M13" s="262"/>
      <c r="N13" s="299"/>
      <c r="O13" s="299"/>
      <c r="P13" s="299"/>
    </row>
    <row r="14" s="212" customFormat="1" ht="21" customHeight="1" spans="1:16">
      <c r="A14" s="265" t="s">
        <v>130</v>
      </c>
      <c r="B14" s="231" t="s">
        <v>119</v>
      </c>
      <c r="C14" s="266" t="s">
        <v>131</v>
      </c>
      <c r="D14" s="267">
        <v>25034</v>
      </c>
      <c r="E14" s="267">
        <v>25034</v>
      </c>
      <c r="F14" s="262"/>
      <c r="G14" s="262"/>
      <c r="H14" s="262"/>
      <c r="I14" s="262"/>
      <c r="J14" s="262"/>
      <c r="K14" s="262"/>
      <c r="L14" s="262"/>
      <c r="M14" s="262"/>
      <c r="N14" s="299"/>
      <c r="O14" s="299"/>
      <c r="P14" s="299"/>
    </row>
    <row r="15" s="212" customFormat="1" ht="21" customHeight="1" spans="1:16">
      <c r="A15" s="265">
        <v>210</v>
      </c>
      <c r="B15" s="231" t="s">
        <v>119</v>
      </c>
      <c r="C15" s="266" t="s">
        <v>132</v>
      </c>
      <c r="D15" s="262">
        <v>187756</v>
      </c>
      <c r="E15" s="262">
        <v>187756</v>
      </c>
      <c r="F15" s="262"/>
      <c r="G15" s="262"/>
      <c r="H15" s="262"/>
      <c r="I15" s="262"/>
      <c r="J15" s="262"/>
      <c r="K15" s="262"/>
      <c r="L15" s="262"/>
      <c r="M15" s="262"/>
      <c r="N15" s="299"/>
      <c r="O15" s="299"/>
      <c r="P15" s="299"/>
    </row>
    <row r="16" s="212" customFormat="1" ht="21" customHeight="1" spans="1:16">
      <c r="A16" s="268" t="s">
        <v>133</v>
      </c>
      <c r="B16" s="231" t="s">
        <v>119</v>
      </c>
      <c r="C16" s="266" t="s">
        <v>134</v>
      </c>
      <c r="D16" s="262">
        <v>187756</v>
      </c>
      <c r="E16" s="262">
        <v>187756</v>
      </c>
      <c r="F16" s="262"/>
      <c r="G16" s="262"/>
      <c r="H16" s="262"/>
      <c r="I16" s="262"/>
      <c r="J16" s="262"/>
      <c r="K16" s="262"/>
      <c r="L16" s="262"/>
      <c r="M16" s="262"/>
      <c r="N16" s="299"/>
      <c r="O16" s="299"/>
      <c r="P16" s="299"/>
    </row>
    <row r="17" s="212" customFormat="1" ht="21" customHeight="1" spans="1:16">
      <c r="A17" s="265" t="s">
        <v>135</v>
      </c>
      <c r="B17" s="231" t="s">
        <v>119</v>
      </c>
      <c r="C17" s="266" t="s">
        <v>136</v>
      </c>
      <c r="D17" s="262">
        <v>187756</v>
      </c>
      <c r="E17" s="262">
        <v>187756</v>
      </c>
      <c r="F17" s="262"/>
      <c r="G17" s="262"/>
      <c r="H17" s="262"/>
      <c r="I17" s="262"/>
      <c r="J17" s="262"/>
      <c r="K17" s="262"/>
      <c r="L17" s="262"/>
      <c r="M17" s="262"/>
      <c r="N17" s="299"/>
      <c r="O17" s="299"/>
      <c r="P17" s="299"/>
    </row>
    <row r="18" s="212" customFormat="1" ht="21" customHeight="1" spans="1:16">
      <c r="A18" s="265">
        <v>214</v>
      </c>
      <c r="B18" s="231" t="s">
        <v>119</v>
      </c>
      <c r="C18" s="266" t="s">
        <v>137</v>
      </c>
      <c r="D18" s="262">
        <v>9606452</v>
      </c>
      <c r="E18" s="262">
        <v>2747285</v>
      </c>
      <c r="F18" s="262">
        <v>6834327</v>
      </c>
      <c r="G18" s="262"/>
      <c r="H18" s="262"/>
      <c r="I18" s="262"/>
      <c r="J18" s="262"/>
      <c r="K18" s="262"/>
      <c r="L18" s="262"/>
      <c r="M18" s="262">
        <v>24840</v>
      </c>
      <c r="N18" s="299"/>
      <c r="O18" s="299"/>
      <c r="P18" s="299"/>
    </row>
    <row r="19" s="212" customFormat="1" ht="21" customHeight="1" spans="1:16">
      <c r="A19" s="268" t="s">
        <v>138</v>
      </c>
      <c r="B19" s="231" t="s">
        <v>119</v>
      </c>
      <c r="C19" s="266" t="s">
        <v>139</v>
      </c>
      <c r="D19" s="262">
        <f t="shared" ref="D19:F19" si="2">SUM(D20:D21)</f>
        <v>9606452</v>
      </c>
      <c r="E19" s="262">
        <f t="shared" si="2"/>
        <v>2747285</v>
      </c>
      <c r="F19" s="262">
        <f t="shared" si="2"/>
        <v>6834327</v>
      </c>
      <c r="G19" s="262"/>
      <c r="H19" s="262"/>
      <c r="I19" s="262"/>
      <c r="J19" s="262"/>
      <c r="K19" s="262"/>
      <c r="L19" s="262"/>
      <c r="M19" s="262">
        <v>24840</v>
      </c>
      <c r="N19" s="299"/>
      <c r="O19" s="299"/>
      <c r="P19" s="299"/>
    </row>
    <row r="20" s="212" customFormat="1" ht="21" customHeight="1" spans="1:16">
      <c r="A20" s="265" t="s">
        <v>140</v>
      </c>
      <c r="B20" s="231" t="s">
        <v>119</v>
      </c>
      <c r="C20" s="266" t="s">
        <v>141</v>
      </c>
      <c r="D20" s="262">
        <f>SUM(E20:M20)</f>
        <v>4606452</v>
      </c>
      <c r="E20" s="269">
        <v>2747285</v>
      </c>
      <c r="F20" s="262">
        <v>1834327</v>
      </c>
      <c r="G20" s="262"/>
      <c r="H20" s="262"/>
      <c r="I20" s="262"/>
      <c r="J20" s="262"/>
      <c r="K20" s="262"/>
      <c r="L20" s="262"/>
      <c r="M20" s="262">
        <v>24840</v>
      </c>
      <c r="N20" s="299"/>
      <c r="O20" s="299"/>
      <c r="P20" s="299"/>
    </row>
    <row r="21" s="212" customFormat="1" ht="21" customHeight="1" spans="1:16">
      <c r="A21" s="265" t="s">
        <v>142</v>
      </c>
      <c r="B21" s="231" t="s">
        <v>119</v>
      </c>
      <c r="C21" s="266" t="s">
        <v>143</v>
      </c>
      <c r="D21" s="262">
        <v>5000000</v>
      </c>
      <c r="E21" s="262"/>
      <c r="F21" s="262">
        <v>5000000</v>
      </c>
      <c r="G21" s="262"/>
      <c r="H21" s="262"/>
      <c r="I21" s="262"/>
      <c r="J21" s="262"/>
      <c r="K21" s="262"/>
      <c r="L21" s="262"/>
      <c r="M21" s="262"/>
      <c r="N21" s="299"/>
      <c r="O21" s="299"/>
      <c r="P21" s="299"/>
    </row>
    <row r="22" s="212" customFormat="1" ht="21" customHeight="1" spans="1:16">
      <c r="A22" s="265">
        <v>221</v>
      </c>
      <c r="B22" s="231" t="s">
        <v>119</v>
      </c>
      <c r="C22" s="266" t="s">
        <v>144</v>
      </c>
      <c r="D22" s="262">
        <v>300410</v>
      </c>
      <c r="E22" s="262">
        <v>300410</v>
      </c>
      <c r="F22" s="262"/>
      <c r="G22" s="262"/>
      <c r="H22" s="262"/>
      <c r="I22" s="262"/>
      <c r="J22" s="262"/>
      <c r="K22" s="262"/>
      <c r="L22" s="262"/>
      <c r="M22" s="262"/>
      <c r="N22" s="299"/>
      <c r="O22" s="299"/>
      <c r="P22" s="299"/>
    </row>
    <row r="23" s="212" customFormat="1" ht="21" customHeight="1" spans="1:16">
      <c r="A23" s="268" t="s">
        <v>145</v>
      </c>
      <c r="B23" s="231" t="s">
        <v>119</v>
      </c>
      <c r="C23" s="266" t="s">
        <v>146</v>
      </c>
      <c r="D23" s="262">
        <v>300410</v>
      </c>
      <c r="E23" s="262">
        <v>300410</v>
      </c>
      <c r="F23" s="262"/>
      <c r="G23" s="262"/>
      <c r="H23" s="262"/>
      <c r="I23" s="262"/>
      <c r="J23" s="262"/>
      <c r="K23" s="262"/>
      <c r="L23" s="262"/>
      <c r="M23" s="262"/>
      <c r="N23" s="299"/>
      <c r="O23" s="299"/>
      <c r="P23" s="299"/>
    </row>
    <row r="24" s="212" customFormat="1" ht="21" customHeight="1" spans="1:16">
      <c r="A24" s="265" t="s">
        <v>147</v>
      </c>
      <c r="B24" s="231" t="s">
        <v>119</v>
      </c>
      <c r="C24" s="266" t="s">
        <v>148</v>
      </c>
      <c r="D24" s="262">
        <v>300410</v>
      </c>
      <c r="E24" s="262">
        <v>300410</v>
      </c>
      <c r="F24" s="262"/>
      <c r="G24" s="262"/>
      <c r="H24" s="262"/>
      <c r="I24" s="262"/>
      <c r="J24" s="262"/>
      <c r="K24" s="262"/>
      <c r="L24" s="262"/>
      <c r="M24" s="262"/>
      <c r="N24" s="299"/>
      <c r="O24" s="299"/>
      <c r="P24" s="299"/>
    </row>
    <row r="25" s="251" customFormat="1" ht="21" customHeight="1" spans="1:16">
      <c r="A25" s="270"/>
      <c r="B25" s="271" t="s">
        <v>149</v>
      </c>
      <c r="C25" s="271" t="s">
        <v>106</v>
      </c>
      <c r="D25" s="272">
        <v>7515361</v>
      </c>
      <c r="E25" s="273"/>
      <c r="F25" s="273"/>
      <c r="G25" s="273"/>
      <c r="H25" s="273"/>
      <c r="I25" s="272">
        <v>7515361</v>
      </c>
      <c r="J25" s="273"/>
      <c r="K25" s="273"/>
      <c r="L25" s="273"/>
      <c r="M25" s="273"/>
      <c r="N25" s="300"/>
      <c r="O25" s="300"/>
      <c r="P25" s="300"/>
    </row>
    <row r="26" s="212" customFormat="1" ht="21" customHeight="1" spans="1:16">
      <c r="A26" s="231" t="s">
        <v>150</v>
      </c>
      <c r="B26" s="274" t="s">
        <v>149</v>
      </c>
      <c r="C26" s="261" t="s">
        <v>151</v>
      </c>
      <c r="D26" s="275">
        <v>5477421</v>
      </c>
      <c r="E26" s="276"/>
      <c r="F26" s="276"/>
      <c r="G26" s="276"/>
      <c r="H26" s="276"/>
      <c r="I26" s="275">
        <v>5477421</v>
      </c>
      <c r="J26" s="276"/>
      <c r="K26" s="276"/>
      <c r="L26" s="276"/>
      <c r="M26" s="276"/>
      <c r="N26" s="301"/>
      <c r="O26" s="301"/>
      <c r="P26" s="301"/>
    </row>
    <row r="27" s="212" customFormat="1" ht="21" customHeight="1" spans="1:16">
      <c r="A27" s="231" t="s">
        <v>152</v>
      </c>
      <c r="B27" s="274" t="s">
        <v>149</v>
      </c>
      <c r="C27" s="261" t="s">
        <v>153</v>
      </c>
      <c r="D27" s="275">
        <v>5477421</v>
      </c>
      <c r="E27" s="276"/>
      <c r="F27" s="276"/>
      <c r="G27" s="276"/>
      <c r="H27" s="276"/>
      <c r="I27" s="275">
        <v>5477421</v>
      </c>
      <c r="J27" s="276"/>
      <c r="K27" s="276"/>
      <c r="L27" s="276"/>
      <c r="M27" s="276"/>
      <c r="N27" s="301"/>
      <c r="O27" s="301"/>
      <c r="P27" s="301"/>
    </row>
    <row r="28" s="212" customFormat="1" ht="21" customHeight="1" spans="1:16">
      <c r="A28" s="231" t="s">
        <v>154</v>
      </c>
      <c r="B28" s="274" t="s">
        <v>149</v>
      </c>
      <c r="C28" s="261" t="s">
        <v>155</v>
      </c>
      <c r="D28" s="275">
        <v>5477421</v>
      </c>
      <c r="E28" s="276"/>
      <c r="F28" s="276"/>
      <c r="G28" s="276"/>
      <c r="H28" s="276"/>
      <c r="I28" s="275">
        <v>5477421</v>
      </c>
      <c r="J28" s="276"/>
      <c r="K28" s="276"/>
      <c r="L28" s="276"/>
      <c r="M28" s="276"/>
      <c r="N28" s="301"/>
      <c r="O28" s="301"/>
      <c r="P28" s="301"/>
    </row>
    <row r="29" s="212" customFormat="1" ht="21" customHeight="1" spans="1:16">
      <c r="A29" s="231" t="s">
        <v>156</v>
      </c>
      <c r="B29" s="274" t="s">
        <v>149</v>
      </c>
      <c r="C29" s="261" t="s">
        <v>121</v>
      </c>
      <c r="D29" s="275">
        <v>1240323</v>
      </c>
      <c r="E29" s="276"/>
      <c r="F29" s="276"/>
      <c r="G29" s="276"/>
      <c r="H29" s="276"/>
      <c r="I29" s="275">
        <v>1240323</v>
      </c>
      <c r="J29" s="276"/>
      <c r="K29" s="276"/>
      <c r="L29" s="276"/>
      <c r="M29" s="276"/>
      <c r="N29" s="301"/>
      <c r="O29" s="301"/>
      <c r="P29" s="301"/>
    </row>
    <row r="30" s="212" customFormat="1" ht="21" customHeight="1" spans="1:16">
      <c r="A30" s="231" t="s">
        <v>122</v>
      </c>
      <c r="B30" s="274" t="s">
        <v>149</v>
      </c>
      <c r="C30" s="261" t="s">
        <v>157</v>
      </c>
      <c r="D30" s="275">
        <v>981683</v>
      </c>
      <c r="E30" s="276"/>
      <c r="F30" s="276"/>
      <c r="G30" s="276"/>
      <c r="H30" s="276"/>
      <c r="I30" s="275">
        <v>981683</v>
      </c>
      <c r="J30" s="276"/>
      <c r="K30" s="276"/>
      <c r="L30" s="276"/>
      <c r="M30" s="276"/>
      <c r="N30" s="301"/>
      <c r="O30" s="301"/>
      <c r="P30" s="301"/>
    </row>
    <row r="31" s="212" customFormat="1" ht="21" customHeight="1" spans="1:16">
      <c r="A31" s="231" t="s">
        <v>124</v>
      </c>
      <c r="B31" s="274" t="s">
        <v>149</v>
      </c>
      <c r="C31" s="261" t="s">
        <v>125</v>
      </c>
      <c r="D31" s="275">
        <v>654455</v>
      </c>
      <c r="E31" s="276"/>
      <c r="F31" s="276"/>
      <c r="G31" s="276"/>
      <c r="H31" s="276"/>
      <c r="I31" s="275">
        <v>654455</v>
      </c>
      <c r="J31" s="276"/>
      <c r="K31" s="276"/>
      <c r="L31" s="276"/>
      <c r="M31" s="276"/>
      <c r="N31" s="301"/>
      <c r="O31" s="301"/>
      <c r="P31" s="301"/>
    </row>
    <row r="32" s="212" customFormat="1" ht="21" customHeight="1" spans="1:16">
      <c r="A32" s="231" t="s">
        <v>126</v>
      </c>
      <c r="B32" s="274" t="s">
        <v>149</v>
      </c>
      <c r="C32" s="261" t="s">
        <v>127</v>
      </c>
      <c r="D32" s="275">
        <v>327228</v>
      </c>
      <c r="E32" s="277"/>
      <c r="F32" s="277"/>
      <c r="G32" s="277"/>
      <c r="H32" s="277"/>
      <c r="I32" s="275">
        <v>327228</v>
      </c>
      <c r="J32" s="277"/>
      <c r="K32" s="277"/>
      <c r="L32" s="277"/>
      <c r="M32" s="277"/>
      <c r="N32" s="302"/>
      <c r="O32" s="302"/>
      <c r="P32" s="302"/>
    </row>
    <row r="33" s="212" customFormat="1" ht="21" customHeight="1" spans="1:16">
      <c r="A33" s="231" t="s">
        <v>128</v>
      </c>
      <c r="B33" s="274" t="s">
        <v>149</v>
      </c>
      <c r="C33" s="261" t="s">
        <v>158</v>
      </c>
      <c r="D33" s="275">
        <v>258640</v>
      </c>
      <c r="E33" s="277"/>
      <c r="F33" s="277"/>
      <c r="G33" s="277"/>
      <c r="H33" s="277"/>
      <c r="I33" s="275">
        <v>258640</v>
      </c>
      <c r="J33" s="277"/>
      <c r="K33" s="277"/>
      <c r="L33" s="277"/>
      <c r="M33" s="277"/>
      <c r="N33" s="302"/>
      <c r="O33" s="302"/>
      <c r="P33" s="302"/>
    </row>
    <row r="34" s="212" customFormat="1" ht="21" customHeight="1" spans="1:16">
      <c r="A34" s="231" t="s">
        <v>130</v>
      </c>
      <c r="B34" s="274" t="s">
        <v>149</v>
      </c>
      <c r="C34" s="261" t="s">
        <v>159</v>
      </c>
      <c r="D34" s="275">
        <v>258640</v>
      </c>
      <c r="E34" s="277"/>
      <c r="F34" s="277"/>
      <c r="G34" s="277"/>
      <c r="H34" s="277"/>
      <c r="I34" s="275">
        <v>258640</v>
      </c>
      <c r="J34" s="277"/>
      <c r="K34" s="277"/>
      <c r="L34" s="277"/>
      <c r="M34" s="277"/>
      <c r="N34" s="302"/>
      <c r="O34" s="302"/>
      <c r="P34" s="302"/>
    </row>
    <row r="35" s="212" customFormat="1" ht="21" customHeight="1" spans="1:16">
      <c r="A35" s="231" t="s">
        <v>160</v>
      </c>
      <c r="B35" s="274" t="s">
        <v>149</v>
      </c>
      <c r="C35" s="261" t="s">
        <v>132</v>
      </c>
      <c r="D35" s="275">
        <v>306776</v>
      </c>
      <c r="E35" s="277"/>
      <c r="F35" s="277"/>
      <c r="G35" s="277"/>
      <c r="H35" s="277"/>
      <c r="I35" s="275">
        <v>306776</v>
      </c>
      <c r="J35" s="277"/>
      <c r="K35" s="277"/>
      <c r="L35" s="277"/>
      <c r="M35" s="277"/>
      <c r="N35" s="302"/>
      <c r="O35" s="302"/>
      <c r="P35" s="302"/>
    </row>
    <row r="36" s="212" customFormat="1" ht="21" customHeight="1" spans="1:16">
      <c r="A36" s="231" t="s">
        <v>133</v>
      </c>
      <c r="B36" s="274" t="s">
        <v>149</v>
      </c>
      <c r="C36" s="261" t="s">
        <v>161</v>
      </c>
      <c r="D36" s="275">
        <v>306776</v>
      </c>
      <c r="E36" s="277"/>
      <c r="F36" s="277"/>
      <c r="G36" s="277"/>
      <c r="H36" s="277"/>
      <c r="I36" s="275">
        <v>306776</v>
      </c>
      <c r="J36" s="277"/>
      <c r="K36" s="277"/>
      <c r="L36" s="277"/>
      <c r="M36" s="277"/>
      <c r="N36" s="302"/>
      <c r="O36" s="302"/>
      <c r="P36" s="302"/>
    </row>
    <row r="37" s="212" customFormat="1" ht="21" customHeight="1" spans="1:16">
      <c r="A37" s="231" t="s">
        <v>526</v>
      </c>
      <c r="B37" s="274" t="s">
        <v>149</v>
      </c>
      <c r="C37" s="261" t="s">
        <v>527</v>
      </c>
      <c r="D37" s="275">
        <v>306776</v>
      </c>
      <c r="E37" s="277"/>
      <c r="F37" s="277"/>
      <c r="G37" s="277"/>
      <c r="H37" s="277"/>
      <c r="I37" s="275">
        <v>306776</v>
      </c>
      <c r="J37" s="277"/>
      <c r="K37" s="277"/>
      <c r="L37" s="277"/>
      <c r="M37" s="277"/>
      <c r="N37" s="302"/>
      <c r="O37" s="302"/>
      <c r="P37" s="302"/>
    </row>
    <row r="38" s="212" customFormat="1" ht="21" customHeight="1" spans="1:16">
      <c r="A38" s="231" t="s">
        <v>164</v>
      </c>
      <c r="B38" s="274" t="s">
        <v>149</v>
      </c>
      <c r="C38" s="261" t="s">
        <v>144</v>
      </c>
      <c r="D38" s="275">
        <v>490841</v>
      </c>
      <c r="E38" s="277"/>
      <c r="F38" s="277"/>
      <c r="G38" s="277"/>
      <c r="H38" s="277"/>
      <c r="I38" s="275">
        <v>490841</v>
      </c>
      <c r="J38" s="277"/>
      <c r="K38" s="277"/>
      <c r="L38" s="277"/>
      <c r="M38" s="277"/>
      <c r="N38" s="302"/>
      <c r="O38" s="302"/>
      <c r="P38" s="302"/>
    </row>
    <row r="39" s="212" customFormat="1" ht="21" customHeight="1" spans="1:16">
      <c r="A39" s="231" t="s">
        <v>145</v>
      </c>
      <c r="B39" s="274" t="s">
        <v>149</v>
      </c>
      <c r="C39" s="261" t="s">
        <v>165</v>
      </c>
      <c r="D39" s="275">
        <v>490841</v>
      </c>
      <c r="E39" s="277"/>
      <c r="F39" s="277"/>
      <c r="G39" s="277"/>
      <c r="H39" s="277"/>
      <c r="I39" s="275">
        <v>490841</v>
      </c>
      <c r="J39" s="277"/>
      <c r="K39" s="277"/>
      <c r="L39" s="277"/>
      <c r="M39" s="277"/>
      <c r="N39" s="302"/>
      <c r="O39" s="302"/>
      <c r="P39" s="302"/>
    </row>
    <row r="40" s="212" customFormat="1" ht="21" customHeight="1" spans="1:16">
      <c r="A40" s="231" t="s">
        <v>147</v>
      </c>
      <c r="B40" s="274" t="s">
        <v>149</v>
      </c>
      <c r="C40" s="261" t="s">
        <v>148</v>
      </c>
      <c r="D40" s="275">
        <v>490841</v>
      </c>
      <c r="E40" s="277"/>
      <c r="F40" s="277"/>
      <c r="G40" s="277"/>
      <c r="H40" s="277"/>
      <c r="I40" s="275">
        <v>490841</v>
      </c>
      <c r="J40" s="277"/>
      <c r="K40" s="277"/>
      <c r="L40" s="277"/>
      <c r="M40" s="277"/>
      <c r="N40" s="302"/>
      <c r="O40" s="302"/>
      <c r="P40" s="302"/>
    </row>
    <row r="41" s="251" customFormat="1" ht="20.1" customHeight="1" spans="1:16">
      <c r="A41" s="270"/>
      <c r="B41" s="226" t="s">
        <v>166</v>
      </c>
      <c r="C41" s="229" t="s">
        <v>107</v>
      </c>
      <c r="D41" s="278">
        <v>8915507</v>
      </c>
      <c r="E41" s="279"/>
      <c r="F41" s="279"/>
      <c r="G41" s="279"/>
      <c r="H41" s="279"/>
      <c r="I41" s="278">
        <v>8907227</v>
      </c>
      <c r="J41" s="279"/>
      <c r="K41" s="279"/>
      <c r="L41" s="279"/>
      <c r="M41" s="303">
        <v>8280</v>
      </c>
      <c r="N41" s="304"/>
      <c r="O41" s="304"/>
      <c r="P41" s="304"/>
    </row>
    <row r="42" s="212" customFormat="1" ht="20.1" customHeight="1" spans="1:16">
      <c r="A42" s="231" t="s">
        <v>156</v>
      </c>
      <c r="B42" s="231" t="s">
        <v>166</v>
      </c>
      <c r="C42" s="261" t="s">
        <v>121</v>
      </c>
      <c r="D42" s="275">
        <v>499643</v>
      </c>
      <c r="E42" s="280"/>
      <c r="F42" s="280"/>
      <c r="G42" s="280"/>
      <c r="H42" s="280"/>
      <c r="I42" s="275">
        <v>499643</v>
      </c>
      <c r="J42" s="280"/>
      <c r="K42" s="280"/>
      <c r="L42" s="280"/>
      <c r="M42" s="280"/>
      <c r="N42" s="250"/>
      <c r="O42" s="250"/>
      <c r="P42" s="250"/>
    </row>
    <row r="43" s="212" customFormat="1" ht="20.1" customHeight="1" spans="1:16">
      <c r="A43" s="231" t="s">
        <v>122</v>
      </c>
      <c r="B43" s="231" t="s">
        <v>166</v>
      </c>
      <c r="C43" s="261" t="s">
        <v>157</v>
      </c>
      <c r="D43" s="275">
        <v>442368</v>
      </c>
      <c r="E43" s="280"/>
      <c r="F43" s="280"/>
      <c r="G43" s="280"/>
      <c r="H43" s="280"/>
      <c r="I43" s="275">
        <v>442368</v>
      </c>
      <c r="J43" s="280"/>
      <c r="K43" s="280"/>
      <c r="L43" s="280"/>
      <c r="M43" s="280"/>
      <c r="N43" s="250"/>
      <c r="O43" s="250"/>
      <c r="P43" s="250"/>
    </row>
    <row r="44" s="212" customFormat="1" ht="20.1" customHeight="1" spans="1:16">
      <c r="A44" s="231" t="s">
        <v>124</v>
      </c>
      <c r="B44" s="231" t="s">
        <v>166</v>
      </c>
      <c r="C44" s="261" t="s">
        <v>125</v>
      </c>
      <c r="D44" s="275">
        <v>294912</v>
      </c>
      <c r="E44" s="280"/>
      <c r="F44" s="280"/>
      <c r="G44" s="280"/>
      <c r="H44" s="280"/>
      <c r="I44" s="275">
        <v>294912</v>
      </c>
      <c r="J44" s="280"/>
      <c r="K44" s="280"/>
      <c r="L44" s="280"/>
      <c r="M44" s="280"/>
      <c r="N44" s="250"/>
      <c r="O44" s="250"/>
      <c r="P44" s="250"/>
    </row>
    <row r="45" s="212" customFormat="1" ht="20.1" customHeight="1" spans="1:16">
      <c r="A45" s="231" t="s">
        <v>126</v>
      </c>
      <c r="B45" s="231" t="s">
        <v>166</v>
      </c>
      <c r="C45" s="261" t="s">
        <v>127</v>
      </c>
      <c r="D45" s="275">
        <v>147456</v>
      </c>
      <c r="E45" s="280"/>
      <c r="F45" s="280"/>
      <c r="G45" s="280"/>
      <c r="H45" s="280"/>
      <c r="I45" s="275">
        <v>147456</v>
      </c>
      <c r="J45" s="280"/>
      <c r="K45" s="280"/>
      <c r="L45" s="280"/>
      <c r="M45" s="280"/>
      <c r="N45" s="250"/>
      <c r="O45" s="250"/>
      <c r="P45" s="250"/>
    </row>
    <row r="46" s="212" customFormat="1" ht="20.1" customHeight="1" spans="1:16">
      <c r="A46" s="231" t="s">
        <v>128</v>
      </c>
      <c r="B46" s="231" t="s">
        <v>166</v>
      </c>
      <c r="C46" s="261" t="s">
        <v>158</v>
      </c>
      <c r="D46" s="275">
        <v>57275</v>
      </c>
      <c r="E46" s="280"/>
      <c r="F46" s="280"/>
      <c r="G46" s="280"/>
      <c r="H46" s="280"/>
      <c r="I46" s="275">
        <v>57275</v>
      </c>
      <c r="J46" s="280"/>
      <c r="K46" s="280"/>
      <c r="L46" s="280"/>
      <c r="M46" s="280"/>
      <c r="N46" s="250"/>
      <c r="O46" s="250"/>
      <c r="P46" s="250"/>
    </row>
    <row r="47" s="212" customFormat="1" ht="20.1" customHeight="1" spans="1:16">
      <c r="A47" s="231" t="s">
        <v>130</v>
      </c>
      <c r="B47" s="231" t="s">
        <v>166</v>
      </c>
      <c r="C47" s="261" t="s">
        <v>159</v>
      </c>
      <c r="D47" s="275">
        <v>57275</v>
      </c>
      <c r="E47" s="280"/>
      <c r="F47" s="280"/>
      <c r="G47" s="280"/>
      <c r="H47" s="280"/>
      <c r="I47" s="275">
        <v>57275</v>
      </c>
      <c r="J47" s="280"/>
      <c r="K47" s="280"/>
      <c r="L47" s="280"/>
      <c r="M47" s="280"/>
      <c r="N47" s="250"/>
      <c r="O47" s="250"/>
      <c r="P47" s="250"/>
    </row>
    <row r="48" s="212" customFormat="1" ht="20.1" customHeight="1" spans="1:16">
      <c r="A48" s="231" t="s">
        <v>160</v>
      </c>
      <c r="B48" s="231" t="s">
        <v>166</v>
      </c>
      <c r="C48" s="261" t="s">
        <v>132</v>
      </c>
      <c r="D48" s="275">
        <v>138240</v>
      </c>
      <c r="E48" s="280"/>
      <c r="F48" s="280"/>
      <c r="G48" s="280"/>
      <c r="H48" s="280"/>
      <c r="I48" s="275">
        <v>138240</v>
      </c>
      <c r="J48" s="280"/>
      <c r="K48" s="280"/>
      <c r="L48" s="280"/>
      <c r="M48" s="280"/>
      <c r="N48" s="250"/>
      <c r="O48" s="250"/>
      <c r="P48" s="250"/>
    </row>
    <row r="49" s="212" customFormat="1" ht="20.1" customHeight="1" spans="1:16">
      <c r="A49" s="231" t="s">
        <v>133</v>
      </c>
      <c r="B49" s="231" t="s">
        <v>166</v>
      </c>
      <c r="C49" s="261" t="s">
        <v>161</v>
      </c>
      <c r="D49" s="275">
        <v>138240</v>
      </c>
      <c r="E49" s="280"/>
      <c r="F49" s="280"/>
      <c r="G49" s="280"/>
      <c r="H49" s="280"/>
      <c r="I49" s="275">
        <v>138240</v>
      </c>
      <c r="J49" s="280"/>
      <c r="K49" s="280"/>
      <c r="L49" s="280"/>
      <c r="M49" s="280"/>
      <c r="N49" s="250"/>
      <c r="O49" s="250"/>
      <c r="P49" s="250"/>
    </row>
    <row r="50" s="212" customFormat="1" ht="20.1" customHeight="1" spans="1:16">
      <c r="A50" s="231" t="s">
        <v>135</v>
      </c>
      <c r="B50" s="231" t="s">
        <v>166</v>
      </c>
      <c r="C50" s="261" t="s">
        <v>527</v>
      </c>
      <c r="D50" s="275">
        <v>138240</v>
      </c>
      <c r="E50" s="280"/>
      <c r="F50" s="280"/>
      <c r="G50" s="280"/>
      <c r="H50" s="280"/>
      <c r="I50" s="275">
        <v>138240</v>
      </c>
      <c r="J50" s="280"/>
      <c r="K50" s="280"/>
      <c r="L50" s="280"/>
      <c r="M50" s="280"/>
      <c r="N50" s="250"/>
      <c r="O50" s="250"/>
      <c r="P50" s="250"/>
    </row>
    <row r="51" s="212" customFormat="1" ht="20.1" customHeight="1" spans="1:16">
      <c r="A51" s="231" t="s">
        <v>168</v>
      </c>
      <c r="B51" s="231" t="s">
        <v>166</v>
      </c>
      <c r="C51" s="261" t="s">
        <v>169</v>
      </c>
      <c r="D51" s="281">
        <v>8056439</v>
      </c>
      <c r="E51" s="280"/>
      <c r="F51" s="280"/>
      <c r="G51" s="280"/>
      <c r="H51" s="280"/>
      <c r="I51" s="281">
        <v>8048159</v>
      </c>
      <c r="J51" s="280"/>
      <c r="K51" s="280"/>
      <c r="L51" s="280"/>
      <c r="M51" s="305">
        <v>8280</v>
      </c>
      <c r="N51" s="250"/>
      <c r="O51" s="250"/>
      <c r="P51" s="250"/>
    </row>
    <row r="52" s="212" customFormat="1" ht="20.1" customHeight="1" spans="1:16">
      <c r="A52" s="231" t="s">
        <v>170</v>
      </c>
      <c r="B52" s="231" t="s">
        <v>166</v>
      </c>
      <c r="C52" s="261" t="s">
        <v>171</v>
      </c>
      <c r="D52" s="281">
        <v>8056439</v>
      </c>
      <c r="E52" s="280"/>
      <c r="F52" s="280"/>
      <c r="G52" s="280"/>
      <c r="H52" s="280"/>
      <c r="I52" s="281">
        <v>8048159</v>
      </c>
      <c r="J52" s="280"/>
      <c r="K52" s="280"/>
      <c r="L52" s="280"/>
      <c r="M52" s="305">
        <v>8280</v>
      </c>
      <c r="N52" s="250"/>
      <c r="O52" s="250"/>
      <c r="P52" s="250"/>
    </row>
    <row r="53" s="212" customFormat="1" ht="20.1" customHeight="1" spans="1:16">
      <c r="A53" s="231" t="s">
        <v>172</v>
      </c>
      <c r="B53" s="231" t="s">
        <v>166</v>
      </c>
      <c r="C53" s="261" t="s">
        <v>155</v>
      </c>
      <c r="D53" s="275">
        <v>2002960</v>
      </c>
      <c r="E53" s="280"/>
      <c r="F53" s="280"/>
      <c r="G53" s="280"/>
      <c r="H53" s="280"/>
      <c r="I53" s="275">
        <v>1994680</v>
      </c>
      <c r="J53" s="280"/>
      <c r="K53" s="280"/>
      <c r="L53" s="280"/>
      <c r="M53" s="305">
        <v>8280</v>
      </c>
      <c r="N53" s="250"/>
      <c r="O53" s="250"/>
      <c r="P53" s="250"/>
    </row>
    <row r="54" s="212" customFormat="1" ht="20.1" customHeight="1" spans="1:16">
      <c r="A54" s="231" t="s">
        <v>173</v>
      </c>
      <c r="B54" s="231" t="s">
        <v>166</v>
      </c>
      <c r="C54" s="282" t="s">
        <v>174</v>
      </c>
      <c r="D54" s="275">
        <v>6053479</v>
      </c>
      <c r="E54" s="280"/>
      <c r="F54" s="280"/>
      <c r="G54" s="280"/>
      <c r="H54" s="280"/>
      <c r="I54" s="275">
        <v>6053479</v>
      </c>
      <c r="J54" s="280"/>
      <c r="K54" s="280"/>
      <c r="L54" s="280"/>
      <c r="M54" s="305"/>
      <c r="N54" s="250"/>
      <c r="O54" s="250"/>
      <c r="P54" s="250"/>
    </row>
    <row r="55" s="212" customFormat="1" ht="20.1" customHeight="1" spans="1:16">
      <c r="A55" s="231" t="s">
        <v>164</v>
      </c>
      <c r="B55" s="231" t="s">
        <v>166</v>
      </c>
      <c r="C55" s="261" t="s">
        <v>144</v>
      </c>
      <c r="D55" s="275">
        <v>221184</v>
      </c>
      <c r="E55" s="280"/>
      <c r="F55" s="280"/>
      <c r="G55" s="280"/>
      <c r="H55" s="280"/>
      <c r="I55" s="275">
        <v>221184</v>
      </c>
      <c r="J55" s="280"/>
      <c r="K55" s="280"/>
      <c r="L55" s="280"/>
      <c r="M55" s="280"/>
      <c r="N55" s="250"/>
      <c r="O55" s="250"/>
      <c r="P55" s="250"/>
    </row>
    <row r="56" s="212" customFormat="1" ht="20.1" customHeight="1" spans="1:16">
      <c r="A56" s="231" t="s">
        <v>145</v>
      </c>
      <c r="B56" s="231" t="s">
        <v>166</v>
      </c>
      <c r="C56" s="261" t="s">
        <v>165</v>
      </c>
      <c r="D56" s="275">
        <v>221184</v>
      </c>
      <c r="E56" s="280"/>
      <c r="F56" s="280"/>
      <c r="G56" s="280"/>
      <c r="H56" s="280"/>
      <c r="I56" s="275">
        <v>221184</v>
      </c>
      <c r="J56" s="280"/>
      <c r="K56" s="280"/>
      <c r="L56" s="280"/>
      <c r="M56" s="280"/>
      <c r="N56" s="250"/>
      <c r="O56" s="250"/>
      <c r="P56" s="250"/>
    </row>
    <row r="57" s="212" customFormat="1" ht="20.1" customHeight="1" spans="1:16">
      <c r="A57" s="231" t="s">
        <v>147</v>
      </c>
      <c r="B57" s="231" t="s">
        <v>166</v>
      </c>
      <c r="C57" s="261" t="s">
        <v>148</v>
      </c>
      <c r="D57" s="275">
        <v>221184</v>
      </c>
      <c r="E57" s="280"/>
      <c r="F57" s="280"/>
      <c r="G57" s="280"/>
      <c r="H57" s="280"/>
      <c r="I57" s="275">
        <v>221184</v>
      </c>
      <c r="J57" s="280"/>
      <c r="K57" s="280"/>
      <c r="L57" s="280"/>
      <c r="M57" s="280"/>
      <c r="N57" s="250"/>
      <c r="O57" s="250"/>
      <c r="P57" s="250"/>
    </row>
    <row r="58" s="251" customFormat="1" ht="18.6" customHeight="1" spans="1:18">
      <c r="A58" s="283"/>
      <c r="B58" s="284">
        <v>405007</v>
      </c>
      <c r="C58" s="285" t="s">
        <v>108</v>
      </c>
      <c r="D58" s="258">
        <f t="shared" ref="D58:D73" si="3">E58+F58+I58+M58</f>
        <v>11825212.66</v>
      </c>
      <c r="E58" s="286">
        <f>E59+E62+E68+E71</f>
        <v>8262260.66</v>
      </c>
      <c r="F58" s="287">
        <v>3412952</v>
      </c>
      <c r="G58" s="288"/>
      <c r="H58" s="288"/>
      <c r="I58" s="288">
        <v>50000</v>
      </c>
      <c r="J58" s="288"/>
      <c r="K58" s="288"/>
      <c r="L58" s="288"/>
      <c r="M58" s="288">
        <v>100000</v>
      </c>
      <c r="N58" s="306"/>
      <c r="O58" s="306"/>
      <c r="P58" s="307"/>
      <c r="Q58" s="213"/>
      <c r="R58" s="213"/>
    </row>
    <row r="59" s="212" customFormat="1" ht="18.6" customHeight="1" spans="1:18">
      <c r="A59" s="289">
        <v>214</v>
      </c>
      <c r="B59" s="290">
        <v>405007</v>
      </c>
      <c r="C59" s="291" t="s">
        <v>176</v>
      </c>
      <c r="D59" s="281">
        <f t="shared" si="3"/>
        <v>9433165</v>
      </c>
      <c r="E59" s="292">
        <v>5870213</v>
      </c>
      <c r="F59" s="293">
        <v>3412952</v>
      </c>
      <c r="G59" s="294"/>
      <c r="H59" s="294"/>
      <c r="I59" s="294">
        <v>50000</v>
      </c>
      <c r="J59" s="294"/>
      <c r="K59" s="294"/>
      <c r="L59" s="294"/>
      <c r="M59" s="294">
        <v>100000</v>
      </c>
      <c r="N59" s="306"/>
      <c r="O59" s="306"/>
      <c r="P59" s="307"/>
      <c r="Q59" s="213"/>
      <c r="R59" s="213"/>
    </row>
    <row r="60" s="212" customFormat="1" ht="18.6" customHeight="1" spans="1:18">
      <c r="A60" s="289" t="s">
        <v>138</v>
      </c>
      <c r="B60" s="290">
        <v>405007</v>
      </c>
      <c r="C60" s="295" t="s">
        <v>139</v>
      </c>
      <c r="D60" s="281">
        <f t="shared" si="3"/>
        <v>9433165</v>
      </c>
      <c r="E60" s="292">
        <v>5870213</v>
      </c>
      <c r="F60" s="293">
        <v>3412952</v>
      </c>
      <c r="G60" s="294"/>
      <c r="H60" s="294"/>
      <c r="I60" s="294">
        <v>50000</v>
      </c>
      <c r="J60" s="294"/>
      <c r="K60" s="294"/>
      <c r="L60" s="294"/>
      <c r="M60" s="294">
        <v>100000</v>
      </c>
      <c r="N60" s="306"/>
      <c r="O60" s="306"/>
      <c r="P60" s="307"/>
      <c r="Q60" s="213"/>
      <c r="R60" s="213"/>
    </row>
    <row r="61" s="212" customFormat="1" ht="18.6" customHeight="1" spans="1:18">
      <c r="A61" s="296" t="s">
        <v>140</v>
      </c>
      <c r="B61" s="290">
        <v>405007</v>
      </c>
      <c r="C61" s="295" t="s">
        <v>155</v>
      </c>
      <c r="D61" s="281">
        <f t="shared" si="3"/>
        <v>9433165</v>
      </c>
      <c r="E61" s="292">
        <v>5870213</v>
      </c>
      <c r="F61" s="293">
        <v>3412952</v>
      </c>
      <c r="G61" s="294"/>
      <c r="H61" s="294"/>
      <c r="I61" s="294">
        <v>50000</v>
      </c>
      <c r="J61" s="294"/>
      <c r="K61" s="294"/>
      <c r="L61" s="294"/>
      <c r="M61" s="294">
        <v>100000</v>
      </c>
      <c r="N61" s="306"/>
      <c r="O61" s="306"/>
      <c r="P61" s="307"/>
      <c r="Q61" s="213"/>
      <c r="R61" s="213"/>
    </row>
    <row r="62" s="212" customFormat="1" ht="18.6" customHeight="1" spans="1:18">
      <c r="A62" s="289">
        <v>208</v>
      </c>
      <c r="B62" s="290">
        <v>405007</v>
      </c>
      <c r="C62" s="295" t="s">
        <v>121</v>
      </c>
      <c r="D62" s="281">
        <f t="shared" si="3"/>
        <v>1343847</v>
      </c>
      <c r="E62" s="293">
        <v>1343847</v>
      </c>
      <c r="F62" s="275"/>
      <c r="G62" s="294"/>
      <c r="H62" s="294"/>
      <c r="I62" s="294"/>
      <c r="J62" s="294"/>
      <c r="K62" s="294"/>
      <c r="L62" s="294"/>
      <c r="M62" s="294"/>
      <c r="N62" s="306"/>
      <c r="O62" s="306"/>
      <c r="P62" s="307"/>
      <c r="Q62" s="213"/>
      <c r="R62" s="213"/>
    </row>
    <row r="63" s="212" customFormat="1" ht="18.6" customHeight="1" spans="1:18">
      <c r="A63" s="289" t="s">
        <v>122</v>
      </c>
      <c r="B63" s="290">
        <v>405007</v>
      </c>
      <c r="C63" s="295" t="s">
        <v>157</v>
      </c>
      <c r="D63" s="281">
        <f t="shared" si="3"/>
        <v>1290093.12</v>
      </c>
      <c r="E63" s="293">
        <v>1290093.12</v>
      </c>
      <c r="F63" s="275"/>
      <c r="G63" s="294"/>
      <c r="H63" s="294"/>
      <c r="I63" s="294"/>
      <c r="J63" s="294"/>
      <c r="K63" s="294"/>
      <c r="L63" s="294"/>
      <c r="M63" s="294"/>
      <c r="N63" s="306"/>
      <c r="O63" s="306"/>
      <c r="P63" s="307"/>
      <c r="Q63" s="213"/>
      <c r="R63" s="213"/>
    </row>
    <row r="64" s="212" customFormat="1" ht="18.6" customHeight="1" spans="1:18">
      <c r="A64" s="296" t="s">
        <v>124</v>
      </c>
      <c r="B64" s="290">
        <v>405007</v>
      </c>
      <c r="C64" s="295" t="s">
        <v>125</v>
      </c>
      <c r="D64" s="281">
        <f t="shared" si="3"/>
        <v>860062.08</v>
      </c>
      <c r="E64" s="293">
        <v>860062.08</v>
      </c>
      <c r="F64" s="275"/>
      <c r="G64" s="294"/>
      <c r="H64" s="294"/>
      <c r="I64" s="294"/>
      <c r="J64" s="294"/>
      <c r="K64" s="294"/>
      <c r="L64" s="294"/>
      <c r="M64" s="294"/>
      <c r="N64" s="306"/>
      <c r="O64" s="306"/>
      <c r="P64" s="307"/>
      <c r="Q64" s="213"/>
      <c r="R64" s="213"/>
    </row>
    <row r="65" s="212" customFormat="1" ht="18.6" customHeight="1" spans="1:18">
      <c r="A65" s="296" t="s">
        <v>126</v>
      </c>
      <c r="B65" s="290">
        <v>405007</v>
      </c>
      <c r="C65" s="295" t="s">
        <v>127</v>
      </c>
      <c r="D65" s="281">
        <f t="shared" si="3"/>
        <v>430031.04</v>
      </c>
      <c r="E65" s="293">
        <v>430031.04</v>
      </c>
      <c r="F65" s="275"/>
      <c r="G65" s="294"/>
      <c r="H65" s="294"/>
      <c r="I65" s="294"/>
      <c r="J65" s="294"/>
      <c r="K65" s="294"/>
      <c r="L65" s="294"/>
      <c r="M65" s="294"/>
      <c r="N65" s="306"/>
      <c r="O65" s="306"/>
      <c r="P65" s="307"/>
      <c r="Q65" s="213"/>
      <c r="R65" s="213"/>
    </row>
    <row r="66" s="212" customFormat="1" ht="18.6" customHeight="1" spans="1:18">
      <c r="A66" s="289" t="s">
        <v>128</v>
      </c>
      <c r="B66" s="290">
        <v>405007</v>
      </c>
      <c r="C66" s="295" t="s">
        <v>158</v>
      </c>
      <c r="D66" s="281">
        <f t="shared" si="3"/>
        <v>53753.88</v>
      </c>
      <c r="E66" s="293">
        <v>53753.88</v>
      </c>
      <c r="F66" s="275"/>
      <c r="G66" s="294"/>
      <c r="H66" s="294"/>
      <c r="I66" s="294"/>
      <c r="J66" s="294"/>
      <c r="K66" s="294"/>
      <c r="L66" s="294"/>
      <c r="M66" s="294"/>
      <c r="N66" s="306"/>
      <c r="O66" s="306"/>
      <c r="P66" s="307"/>
      <c r="Q66" s="213"/>
      <c r="R66" s="213"/>
    </row>
    <row r="67" s="212" customFormat="1" ht="18.6" customHeight="1" spans="1:18">
      <c r="A67" s="296" t="s">
        <v>130</v>
      </c>
      <c r="B67" s="290">
        <v>405007</v>
      </c>
      <c r="C67" s="295" t="s">
        <v>159</v>
      </c>
      <c r="D67" s="281">
        <f t="shared" si="3"/>
        <v>53753.88</v>
      </c>
      <c r="E67" s="293">
        <v>53753.88</v>
      </c>
      <c r="F67" s="275"/>
      <c r="G67" s="294"/>
      <c r="H67" s="294"/>
      <c r="I67" s="294"/>
      <c r="J67" s="294"/>
      <c r="K67" s="294"/>
      <c r="L67" s="294"/>
      <c r="M67" s="294"/>
      <c r="N67" s="306"/>
      <c r="O67" s="306"/>
      <c r="P67" s="307"/>
      <c r="Q67" s="213"/>
      <c r="R67" s="213"/>
    </row>
    <row r="68" s="212" customFormat="1" ht="18.6" customHeight="1" spans="1:18">
      <c r="A68" s="289">
        <v>210</v>
      </c>
      <c r="B68" s="290">
        <v>405007</v>
      </c>
      <c r="C68" s="295" t="s">
        <v>132</v>
      </c>
      <c r="D68" s="281">
        <f t="shared" si="3"/>
        <v>403154.1</v>
      </c>
      <c r="E68" s="293">
        <v>403154.1</v>
      </c>
      <c r="F68" s="275"/>
      <c r="G68" s="294"/>
      <c r="H68" s="294"/>
      <c r="I68" s="294"/>
      <c r="J68" s="294"/>
      <c r="K68" s="294"/>
      <c r="L68" s="294"/>
      <c r="M68" s="294"/>
      <c r="N68" s="306"/>
      <c r="O68" s="306"/>
      <c r="P68" s="307"/>
      <c r="Q68" s="213"/>
      <c r="R68" s="213"/>
    </row>
    <row r="69" s="212" customFormat="1" ht="18.6" customHeight="1" spans="1:18">
      <c r="A69" s="289" t="s">
        <v>133</v>
      </c>
      <c r="B69" s="290">
        <v>405007</v>
      </c>
      <c r="C69" s="295" t="s">
        <v>161</v>
      </c>
      <c r="D69" s="281">
        <f t="shared" si="3"/>
        <v>403154.1</v>
      </c>
      <c r="E69" s="293">
        <v>403154.1</v>
      </c>
      <c r="F69" s="275"/>
      <c r="G69" s="294"/>
      <c r="H69" s="294"/>
      <c r="I69" s="294"/>
      <c r="J69" s="294"/>
      <c r="K69" s="294"/>
      <c r="L69" s="294"/>
      <c r="M69" s="294"/>
      <c r="N69" s="306"/>
      <c r="O69" s="306"/>
      <c r="P69" s="307"/>
      <c r="Q69" s="213"/>
      <c r="R69" s="213"/>
    </row>
    <row r="70" s="212" customFormat="1" ht="18.6" customHeight="1" spans="1:18">
      <c r="A70" s="296" t="s">
        <v>135</v>
      </c>
      <c r="B70" s="290">
        <v>405007</v>
      </c>
      <c r="C70" s="295" t="s">
        <v>527</v>
      </c>
      <c r="D70" s="281">
        <f t="shared" si="3"/>
        <v>403154.1</v>
      </c>
      <c r="E70" s="293">
        <v>403154.1</v>
      </c>
      <c r="F70" s="275"/>
      <c r="G70" s="294"/>
      <c r="H70" s="294"/>
      <c r="I70" s="294"/>
      <c r="J70" s="294"/>
      <c r="K70" s="294"/>
      <c r="L70" s="294"/>
      <c r="M70" s="294"/>
      <c r="N70" s="306"/>
      <c r="O70" s="306"/>
      <c r="P70" s="307"/>
      <c r="Q70" s="213"/>
      <c r="R70" s="213"/>
    </row>
    <row r="71" s="212" customFormat="1" ht="18.6" customHeight="1" spans="1:18">
      <c r="A71" s="289">
        <v>221</v>
      </c>
      <c r="B71" s="290">
        <v>405007</v>
      </c>
      <c r="C71" s="295" t="s">
        <v>144</v>
      </c>
      <c r="D71" s="281">
        <f t="shared" si="3"/>
        <v>645046.56</v>
      </c>
      <c r="E71" s="293">
        <v>645046.56</v>
      </c>
      <c r="F71" s="275"/>
      <c r="G71" s="294"/>
      <c r="H71" s="294"/>
      <c r="I71" s="294"/>
      <c r="J71" s="294"/>
      <c r="K71" s="294"/>
      <c r="L71" s="294"/>
      <c r="M71" s="294"/>
      <c r="N71" s="306"/>
      <c r="O71" s="306"/>
      <c r="P71" s="307"/>
      <c r="Q71" s="213"/>
      <c r="R71" s="213"/>
    </row>
    <row r="72" s="212" customFormat="1" ht="18.6" customHeight="1" spans="1:18">
      <c r="A72" s="289" t="s">
        <v>145</v>
      </c>
      <c r="B72" s="290">
        <v>405007</v>
      </c>
      <c r="C72" s="295" t="s">
        <v>165</v>
      </c>
      <c r="D72" s="281">
        <f t="shared" si="3"/>
        <v>645046.56</v>
      </c>
      <c r="E72" s="293">
        <v>645046.56</v>
      </c>
      <c r="F72" s="275"/>
      <c r="G72" s="294"/>
      <c r="H72" s="294"/>
      <c r="I72" s="294"/>
      <c r="J72" s="294"/>
      <c r="K72" s="294"/>
      <c r="L72" s="294"/>
      <c r="M72" s="294"/>
      <c r="N72" s="306"/>
      <c r="O72" s="306"/>
      <c r="P72" s="307"/>
      <c r="Q72" s="213"/>
      <c r="R72" s="213"/>
    </row>
    <row r="73" s="212" customFormat="1" ht="18.6" customHeight="1" spans="1:18">
      <c r="A73" s="296" t="s">
        <v>147</v>
      </c>
      <c r="B73" s="290">
        <v>405007</v>
      </c>
      <c r="C73" s="295" t="s">
        <v>148</v>
      </c>
      <c r="D73" s="281">
        <f t="shared" si="3"/>
        <v>645046.56</v>
      </c>
      <c r="E73" s="293">
        <v>645046.56</v>
      </c>
      <c r="F73" s="275"/>
      <c r="G73" s="294"/>
      <c r="H73" s="294"/>
      <c r="I73" s="294"/>
      <c r="J73" s="294"/>
      <c r="K73" s="294"/>
      <c r="L73" s="294"/>
      <c r="M73" s="294"/>
      <c r="N73" s="306"/>
      <c r="O73" s="306"/>
      <c r="P73" s="307"/>
      <c r="Q73" s="213"/>
      <c r="R73" s="213"/>
    </row>
    <row r="74" s="212" customFormat="1" ht="22.15" customHeight="1" spans="1:18">
      <c r="A74" s="308"/>
      <c r="B74" s="309" t="s">
        <v>177</v>
      </c>
      <c r="C74" s="309" t="s">
        <v>109</v>
      </c>
      <c r="D74" s="310">
        <f>D75+D81+D84+D88+D91</f>
        <v>1896679</v>
      </c>
      <c r="E74" s="310">
        <v>0</v>
      </c>
      <c r="F74" s="310">
        <v>27200</v>
      </c>
      <c r="G74" s="310">
        <v>0</v>
      </c>
      <c r="H74" s="310">
        <v>0</v>
      </c>
      <c r="I74" s="310">
        <f>I75+I81+I84+I88+I91</f>
        <v>1869479</v>
      </c>
      <c r="J74" s="326"/>
      <c r="K74" s="326"/>
      <c r="L74" s="326"/>
      <c r="M74" s="326"/>
      <c r="N74" s="306"/>
      <c r="O74" s="306"/>
      <c r="P74" s="307"/>
      <c r="Q74" s="330"/>
      <c r="R74" s="330"/>
    </row>
    <row r="75" s="212" customFormat="1" ht="22.15" customHeight="1" spans="1:27">
      <c r="A75" s="311">
        <v>208</v>
      </c>
      <c r="B75" s="312" t="s">
        <v>177</v>
      </c>
      <c r="C75" s="313" t="s">
        <v>121</v>
      </c>
      <c r="D75" s="314">
        <f t="shared" ref="D75:D86" si="4">F75+I75</f>
        <v>255479</v>
      </c>
      <c r="E75" s="314"/>
      <c r="F75" s="314"/>
      <c r="G75" s="314"/>
      <c r="H75" s="314"/>
      <c r="I75" s="314">
        <v>255479</v>
      </c>
      <c r="J75" s="326"/>
      <c r="K75" s="326"/>
      <c r="L75" s="326"/>
      <c r="M75" s="326"/>
      <c r="N75" s="306"/>
      <c r="O75" s="306"/>
      <c r="P75" s="307"/>
      <c r="Q75" s="330"/>
      <c r="R75" s="330"/>
      <c r="S75"/>
      <c r="T75"/>
      <c r="U75"/>
      <c r="V75"/>
      <c r="W75"/>
      <c r="X75"/>
      <c r="Y75"/>
      <c r="Z75"/>
      <c r="AA75"/>
    </row>
    <row r="76" s="212" customFormat="1" ht="22.15" customHeight="1" spans="1:27">
      <c r="A76" s="308">
        <v>20805</v>
      </c>
      <c r="B76" s="312" t="s">
        <v>177</v>
      </c>
      <c r="C76" s="313" t="s">
        <v>123</v>
      </c>
      <c r="D76" s="314">
        <f t="shared" si="4"/>
        <v>238579</v>
      </c>
      <c r="E76" s="314"/>
      <c r="F76" s="314"/>
      <c r="G76" s="314"/>
      <c r="H76" s="314"/>
      <c r="I76" s="314">
        <v>238579</v>
      </c>
      <c r="J76" s="326"/>
      <c r="K76" s="326"/>
      <c r="L76" s="326"/>
      <c r="M76" s="326"/>
      <c r="N76" s="306"/>
      <c r="O76" s="306"/>
      <c r="P76" s="307"/>
      <c r="Q76" s="330"/>
      <c r="R76" s="330"/>
      <c r="S76"/>
      <c r="T76"/>
      <c r="U76"/>
      <c r="V76"/>
      <c r="W76"/>
      <c r="X76"/>
      <c r="Y76"/>
      <c r="Z76"/>
      <c r="AA76"/>
    </row>
    <row r="77" s="212" customFormat="1" ht="22.15" customHeight="1" spans="1:27">
      <c r="A77" s="315">
        <v>2080505</v>
      </c>
      <c r="B77" s="312" t="s">
        <v>177</v>
      </c>
      <c r="C77" s="313" t="s">
        <v>180</v>
      </c>
      <c r="D77" s="314">
        <f t="shared" si="4"/>
        <v>159053</v>
      </c>
      <c r="E77" s="314"/>
      <c r="F77" s="314"/>
      <c r="G77" s="314"/>
      <c r="H77" s="314"/>
      <c r="I77" s="314">
        <v>159053</v>
      </c>
      <c r="J77" s="326"/>
      <c r="K77" s="326"/>
      <c r="L77" s="326"/>
      <c r="M77" s="326"/>
      <c r="N77" s="306"/>
      <c r="O77" s="306"/>
      <c r="P77" s="307"/>
      <c r="Q77" s="330"/>
      <c r="R77" s="330"/>
      <c r="S77"/>
      <c r="T77"/>
      <c r="U77"/>
      <c r="V77"/>
      <c r="W77"/>
      <c r="X77"/>
      <c r="Y77"/>
      <c r="Z77"/>
      <c r="AA77"/>
    </row>
    <row r="78" s="212" customFormat="1" ht="22.15" customHeight="1" spans="1:27">
      <c r="A78" s="315">
        <v>2080506</v>
      </c>
      <c r="B78" s="312" t="s">
        <v>177</v>
      </c>
      <c r="C78" s="313" t="s">
        <v>181</v>
      </c>
      <c r="D78" s="314">
        <f t="shared" si="4"/>
        <v>79526</v>
      </c>
      <c r="E78" s="314"/>
      <c r="F78" s="314"/>
      <c r="G78" s="314"/>
      <c r="H78" s="314"/>
      <c r="I78" s="314">
        <v>79526</v>
      </c>
      <c r="J78" s="326"/>
      <c r="K78" s="326"/>
      <c r="L78" s="326"/>
      <c r="M78" s="326"/>
      <c r="N78" s="306"/>
      <c r="O78" s="306"/>
      <c r="P78" s="307"/>
      <c r="Q78" s="330"/>
      <c r="R78" s="330"/>
      <c r="S78"/>
      <c r="T78"/>
      <c r="U78"/>
      <c r="V78"/>
      <c r="W78"/>
      <c r="X78"/>
      <c r="Y78"/>
      <c r="Z78"/>
      <c r="AA78"/>
    </row>
    <row r="79" s="212" customFormat="1" ht="22.15" customHeight="1" spans="1:27">
      <c r="A79" s="308">
        <v>20899</v>
      </c>
      <c r="B79" s="312" t="s">
        <v>177</v>
      </c>
      <c r="C79" s="313" t="s">
        <v>129</v>
      </c>
      <c r="D79" s="314">
        <f t="shared" si="4"/>
        <v>16900</v>
      </c>
      <c r="E79" s="314"/>
      <c r="F79" s="314"/>
      <c r="G79" s="314"/>
      <c r="H79" s="314"/>
      <c r="I79" s="314">
        <v>16900</v>
      </c>
      <c r="J79" s="326"/>
      <c r="K79" s="326"/>
      <c r="L79" s="326"/>
      <c r="M79" s="326"/>
      <c r="N79" s="306"/>
      <c r="O79" s="306"/>
      <c r="P79" s="307"/>
      <c r="Q79" s="330"/>
      <c r="R79" s="330"/>
      <c r="S79"/>
      <c r="T79"/>
      <c r="U79"/>
      <c r="V79"/>
      <c r="W79"/>
      <c r="X79"/>
      <c r="Y79"/>
      <c r="Z79"/>
      <c r="AA79"/>
    </row>
    <row r="80" s="212" customFormat="1" ht="22.15" customHeight="1" spans="1:27">
      <c r="A80" s="315">
        <v>2089999</v>
      </c>
      <c r="B80" s="312" t="s">
        <v>177</v>
      </c>
      <c r="C80" s="313" t="s">
        <v>182</v>
      </c>
      <c r="D80" s="314">
        <f t="shared" si="4"/>
        <v>16900</v>
      </c>
      <c r="E80" s="314"/>
      <c r="F80" s="314"/>
      <c r="G80" s="314"/>
      <c r="H80" s="314"/>
      <c r="I80" s="314">
        <v>16900</v>
      </c>
      <c r="J80" s="326"/>
      <c r="K80" s="326"/>
      <c r="L80" s="326"/>
      <c r="M80" s="326"/>
      <c r="N80" s="306"/>
      <c r="O80" s="306"/>
      <c r="P80" s="307"/>
      <c r="Q80" s="330"/>
      <c r="R80" s="330"/>
      <c r="S80"/>
      <c r="T80"/>
      <c r="U80"/>
      <c r="V80"/>
      <c r="W80"/>
      <c r="X80"/>
      <c r="Y80"/>
      <c r="Z80"/>
      <c r="AA80"/>
    </row>
    <row r="81" s="212" customFormat="1" ht="22.15" customHeight="1" spans="1:27">
      <c r="A81" s="311">
        <v>210</v>
      </c>
      <c r="B81" s="312" t="s">
        <v>177</v>
      </c>
      <c r="C81" s="313" t="s">
        <v>132</v>
      </c>
      <c r="D81" s="314">
        <f t="shared" si="4"/>
        <v>74556</v>
      </c>
      <c r="E81" s="314"/>
      <c r="F81" s="314"/>
      <c r="G81" s="314"/>
      <c r="H81" s="314"/>
      <c r="I81" s="314">
        <v>74556</v>
      </c>
      <c r="J81" s="326"/>
      <c r="K81" s="326"/>
      <c r="L81" s="326"/>
      <c r="M81" s="326"/>
      <c r="N81" s="306"/>
      <c r="O81" s="306"/>
      <c r="P81" s="307"/>
      <c r="Q81" s="330"/>
      <c r="R81" s="330"/>
      <c r="S81"/>
      <c r="T81"/>
      <c r="U81"/>
      <c r="V81"/>
      <c r="W81"/>
      <c r="X81"/>
      <c r="Y81"/>
      <c r="Z81"/>
      <c r="AA81"/>
    </row>
    <row r="82" s="212" customFormat="1" ht="22.15" customHeight="1" spans="1:27">
      <c r="A82" s="308">
        <v>21011</v>
      </c>
      <c r="B82" s="312" t="s">
        <v>177</v>
      </c>
      <c r="C82" s="313" t="s">
        <v>161</v>
      </c>
      <c r="D82" s="314">
        <f t="shared" si="4"/>
        <v>74556</v>
      </c>
      <c r="E82" s="314"/>
      <c r="F82" s="314"/>
      <c r="G82" s="314"/>
      <c r="H82" s="314"/>
      <c r="I82" s="314">
        <v>74556</v>
      </c>
      <c r="J82" s="326"/>
      <c r="K82" s="326"/>
      <c r="L82" s="326"/>
      <c r="M82" s="326"/>
      <c r="N82" s="306"/>
      <c r="O82" s="306"/>
      <c r="P82" s="307"/>
      <c r="Q82" s="330"/>
      <c r="R82" s="330"/>
      <c r="S82"/>
      <c r="T82"/>
      <c r="U82"/>
      <c r="V82"/>
      <c r="W82"/>
      <c r="X82"/>
      <c r="Y82"/>
      <c r="Z82"/>
      <c r="AA82"/>
    </row>
    <row r="83" s="212" customFormat="1" ht="22.15" customHeight="1" spans="1:27">
      <c r="A83" s="316">
        <v>2101101</v>
      </c>
      <c r="B83" s="312" t="s">
        <v>177</v>
      </c>
      <c r="C83" s="313" t="s">
        <v>528</v>
      </c>
      <c r="D83" s="314">
        <f t="shared" si="4"/>
        <v>74556</v>
      </c>
      <c r="E83" s="314"/>
      <c r="F83" s="314"/>
      <c r="G83" s="314"/>
      <c r="H83" s="314"/>
      <c r="I83" s="314">
        <v>74556</v>
      </c>
      <c r="J83" s="326"/>
      <c r="K83" s="326"/>
      <c r="L83" s="326"/>
      <c r="M83" s="326"/>
      <c r="N83" s="306"/>
      <c r="O83" s="306"/>
      <c r="P83" s="307"/>
      <c r="Q83" s="330"/>
      <c r="R83" s="330"/>
      <c r="S83"/>
      <c r="T83"/>
      <c r="U83"/>
      <c r="V83"/>
      <c r="W83"/>
      <c r="X83"/>
      <c r="Y83"/>
      <c r="Z83"/>
      <c r="AA83"/>
    </row>
    <row r="84" s="212" customFormat="1" ht="22.15" customHeight="1" spans="1:27">
      <c r="A84" s="311">
        <v>214</v>
      </c>
      <c r="B84" s="312" t="s">
        <v>177</v>
      </c>
      <c r="C84" s="313" t="s">
        <v>137</v>
      </c>
      <c r="D84" s="314">
        <f t="shared" si="4"/>
        <v>1430354</v>
      </c>
      <c r="E84" s="314"/>
      <c r="F84" s="314">
        <v>27200</v>
      </c>
      <c r="G84" s="314"/>
      <c r="H84" s="314"/>
      <c r="I84" s="314">
        <v>1403154</v>
      </c>
      <c r="J84" s="326"/>
      <c r="K84" s="326"/>
      <c r="L84" s="326"/>
      <c r="M84" s="326"/>
      <c r="N84" s="306"/>
      <c r="O84" s="306"/>
      <c r="P84" s="307"/>
      <c r="Q84" s="330"/>
      <c r="R84" s="330"/>
      <c r="S84"/>
      <c r="T84"/>
      <c r="U84"/>
      <c r="V84"/>
      <c r="W84"/>
      <c r="X84"/>
      <c r="Y84"/>
      <c r="Z84"/>
      <c r="AA84"/>
    </row>
    <row r="85" s="212" customFormat="1" ht="22.15" customHeight="1" spans="1:27">
      <c r="A85" s="308">
        <v>21401</v>
      </c>
      <c r="B85" s="312" t="s">
        <v>177</v>
      </c>
      <c r="C85" s="313" t="s">
        <v>139</v>
      </c>
      <c r="D85" s="314">
        <f t="shared" si="4"/>
        <v>1340354</v>
      </c>
      <c r="E85" s="314"/>
      <c r="F85" s="314">
        <v>27200</v>
      </c>
      <c r="G85" s="314"/>
      <c r="H85" s="314"/>
      <c r="I85" s="314">
        <v>1313154</v>
      </c>
      <c r="J85" s="326"/>
      <c r="K85" s="326"/>
      <c r="L85" s="326"/>
      <c r="M85" s="326"/>
      <c r="N85" s="306"/>
      <c r="O85" s="306"/>
      <c r="P85" s="307"/>
      <c r="Q85" s="330"/>
      <c r="R85" s="330"/>
      <c r="S85"/>
      <c r="T85"/>
      <c r="U85"/>
      <c r="V85"/>
      <c r="W85"/>
      <c r="X85"/>
      <c r="Y85"/>
      <c r="Z85"/>
      <c r="AA85"/>
    </row>
    <row r="86" s="212" customFormat="1" ht="22.15" customHeight="1" spans="1:27">
      <c r="A86" s="316">
        <v>2140101</v>
      </c>
      <c r="B86" s="312" t="s">
        <v>177</v>
      </c>
      <c r="C86" s="313" t="s">
        <v>141</v>
      </c>
      <c r="D86" s="314">
        <f t="shared" si="4"/>
        <v>1340354</v>
      </c>
      <c r="E86" s="314"/>
      <c r="F86" s="314">
        <v>27200</v>
      </c>
      <c r="G86" s="314"/>
      <c r="H86" s="314"/>
      <c r="I86" s="314">
        <v>1313154</v>
      </c>
      <c r="J86" s="326"/>
      <c r="K86" s="326"/>
      <c r="L86" s="326"/>
      <c r="M86" s="326"/>
      <c r="N86" s="306"/>
      <c r="O86" s="306"/>
      <c r="P86" s="307"/>
      <c r="Q86" s="330"/>
      <c r="R86" s="330"/>
      <c r="S86"/>
      <c r="T86"/>
      <c r="U86"/>
      <c r="V86"/>
      <c r="W86"/>
      <c r="X86"/>
      <c r="Y86"/>
      <c r="Z86"/>
      <c r="AA86"/>
    </row>
    <row r="87" s="212" customFormat="1" ht="22.15" customHeight="1" spans="1:27">
      <c r="A87" s="316">
        <v>2140102</v>
      </c>
      <c r="B87" s="312" t="s">
        <v>177</v>
      </c>
      <c r="C87" s="313" t="s">
        <v>529</v>
      </c>
      <c r="D87" s="314">
        <v>90000</v>
      </c>
      <c r="E87" s="314"/>
      <c r="F87" s="314"/>
      <c r="G87" s="314"/>
      <c r="H87" s="314"/>
      <c r="I87" s="314">
        <v>90000</v>
      </c>
      <c r="J87" s="326"/>
      <c r="K87" s="326"/>
      <c r="L87" s="326"/>
      <c r="M87" s="326"/>
      <c r="N87" s="306"/>
      <c r="O87" s="306"/>
      <c r="P87" s="307"/>
      <c r="Q87" s="330"/>
      <c r="R87" s="330"/>
      <c r="S87"/>
      <c r="T87"/>
      <c r="U87"/>
      <c r="V87"/>
      <c r="W87"/>
      <c r="X87"/>
      <c r="Y87"/>
      <c r="Z87"/>
      <c r="AA87"/>
    </row>
    <row r="88" s="212" customFormat="1" ht="22.15" customHeight="1" spans="1:27">
      <c r="A88" s="311">
        <v>221</v>
      </c>
      <c r="B88" s="312" t="s">
        <v>177</v>
      </c>
      <c r="C88" s="313" t="s">
        <v>144</v>
      </c>
      <c r="D88" s="314">
        <f t="shared" ref="D88:D110" si="5">F88+I88</f>
        <v>119290</v>
      </c>
      <c r="E88" s="314"/>
      <c r="F88" s="314"/>
      <c r="G88" s="314"/>
      <c r="H88" s="314"/>
      <c r="I88" s="314">
        <v>119290</v>
      </c>
      <c r="J88" s="326"/>
      <c r="K88" s="326"/>
      <c r="L88" s="326"/>
      <c r="M88" s="326"/>
      <c r="N88" s="306"/>
      <c r="O88" s="306"/>
      <c r="P88" s="307"/>
      <c r="Q88" s="330"/>
      <c r="R88" s="330"/>
      <c r="S88"/>
      <c r="T88"/>
      <c r="U88"/>
      <c r="V88"/>
      <c r="W88"/>
      <c r="X88"/>
      <c r="Y88"/>
      <c r="Z88"/>
      <c r="AA88"/>
    </row>
    <row r="89" s="212" customFormat="1" ht="22.15" customHeight="1" spans="1:27">
      <c r="A89" s="308">
        <v>22102</v>
      </c>
      <c r="B89" s="312" t="s">
        <v>177</v>
      </c>
      <c r="C89" s="313" t="s">
        <v>165</v>
      </c>
      <c r="D89" s="314">
        <f t="shared" si="5"/>
        <v>119290</v>
      </c>
      <c r="E89" s="314"/>
      <c r="F89" s="314"/>
      <c r="G89" s="314"/>
      <c r="H89" s="314"/>
      <c r="I89" s="314">
        <v>119290</v>
      </c>
      <c r="J89" s="326"/>
      <c r="K89" s="326"/>
      <c r="L89" s="326"/>
      <c r="M89" s="326"/>
      <c r="N89" s="306"/>
      <c r="O89" s="306"/>
      <c r="P89" s="307"/>
      <c r="Q89" s="330"/>
      <c r="R89" s="330"/>
      <c r="S89"/>
      <c r="T89"/>
      <c r="U89"/>
      <c r="V89"/>
      <c r="W89"/>
      <c r="X89"/>
      <c r="Y89"/>
      <c r="Z89"/>
      <c r="AA89"/>
    </row>
    <row r="90" s="212" customFormat="1" ht="22.15" customHeight="1" spans="1:27">
      <c r="A90" s="316">
        <v>2210201</v>
      </c>
      <c r="B90" s="312" t="s">
        <v>177</v>
      </c>
      <c r="C90" s="313" t="s">
        <v>148</v>
      </c>
      <c r="D90" s="314">
        <f t="shared" si="5"/>
        <v>119290</v>
      </c>
      <c r="E90" s="314"/>
      <c r="F90" s="314"/>
      <c r="G90" s="314"/>
      <c r="H90" s="314"/>
      <c r="I90" s="314">
        <v>119290</v>
      </c>
      <c r="J90" s="326"/>
      <c r="K90" s="326"/>
      <c r="L90" s="326"/>
      <c r="M90" s="326"/>
      <c r="N90" s="306"/>
      <c r="O90" s="306"/>
      <c r="P90" s="307"/>
      <c r="Q90" s="330"/>
      <c r="R90" s="330"/>
      <c r="S90"/>
      <c r="T90"/>
      <c r="U90"/>
      <c r="V90"/>
      <c r="W90"/>
      <c r="X90"/>
      <c r="Y90"/>
      <c r="Z90"/>
      <c r="AA90"/>
    </row>
    <row r="91" s="212" customFormat="1" ht="22.15" customHeight="1" spans="1:27">
      <c r="A91" s="311">
        <v>201</v>
      </c>
      <c r="B91" s="312" t="s">
        <v>177</v>
      </c>
      <c r="C91" s="312" t="s">
        <v>151</v>
      </c>
      <c r="D91" s="314">
        <f t="shared" si="5"/>
        <v>17000</v>
      </c>
      <c r="E91" s="314"/>
      <c r="F91" s="314"/>
      <c r="G91" s="314"/>
      <c r="H91" s="314"/>
      <c r="I91" s="314">
        <v>17000</v>
      </c>
      <c r="J91" s="326"/>
      <c r="K91" s="326"/>
      <c r="L91" s="326"/>
      <c r="M91" s="326"/>
      <c r="N91" s="306"/>
      <c r="O91" s="306"/>
      <c r="P91" s="307"/>
      <c r="Q91" s="330"/>
      <c r="R91" s="330"/>
      <c r="S91"/>
      <c r="T91"/>
      <c r="U91"/>
      <c r="V91"/>
      <c r="W91"/>
      <c r="X91"/>
      <c r="Y91"/>
      <c r="Z91"/>
      <c r="AA91"/>
    </row>
    <row r="92" s="212" customFormat="1" ht="22.15" customHeight="1" spans="1:27">
      <c r="A92" s="308">
        <v>20101</v>
      </c>
      <c r="B92" s="312" t="s">
        <v>177</v>
      </c>
      <c r="C92" s="312" t="s">
        <v>178</v>
      </c>
      <c r="D92" s="314">
        <f t="shared" si="5"/>
        <v>17000</v>
      </c>
      <c r="E92" s="314"/>
      <c r="F92" s="314"/>
      <c r="G92" s="314"/>
      <c r="H92" s="314"/>
      <c r="I92" s="314">
        <v>17000</v>
      </c>
      <c r="J92" s="326"/>
      <c r="K92" s="326"/>
      <c r="L92" s="326"/>
      <c r="M92" s="326"/>
      <c r="N92" s="306"/>
      <c r="O92" s="306"/>
      <c r="P92" s="307"/>
      <c r="Q92" s="330"/>
      <c r="R92" s="330"/>
      <c r="S92"/>
      <c r="T92"/>
      <c r="U92"/>
      <c r="V92"/>
      <c r="W92"/>
      <c r="X92"/>
      <c r="Y92"/>
      <c r="Z92"/>
      <c r="AA92"/>
    </row>
    <row r="93" s="212" customFormat="1" ht="22.15" customHeight="1" spans="1:27">
      <c r="A93" s="316">
        <v>2010101</v>
      </c>
      <c r="B93" s="312" t="s">
        <v>177</v>
      </c>
      <c r="C93" s="313" t="s">
        <v>179</v>
      </c>
      <c r="D93" s="314">
        <f t="shared" si="5"/>
        <v>17000</v>
      </c>
      <c r="E93" s="314"/>
      <c r="F93" s="314"/>
      <c r="G93" s="314"/>
      <c r="H93" s="314"/>
      <c r="I93" s="314">
        <v>17000</v>
      </c>
      <c r="J93" s="326"/>
      <c r="K93" s="326"/>
      <c r="L93" s="326"/>
      <c r="M93" s="326"/>
      <c r="N93" s="306"/>
      <c r="O93" s="306"/>
      <c r="P93" s="307"/>
      <c r="Q93" s="330"/>
      <c r="R93" s="330"/>
      <c r="S93"/>
      <c r="T93"/>
      <c r="U93"/>
      <c r="V93"/>
      <c r="W93"/>
      <c r="X93"/>
      <c r="Y93"/>
      <c r="Z93"/>
      <c r="AA93"/>
    </row>
    <row r="94" s="237" customFormat="1" ht="24.6" customHeight="1" spans="1:18">
      <c r="A94" s="309"/>
      <c r="B94" s="309" t="s">
        <v>183</v>
      </c>
      <c r="C94" s="317" t="s">
        <v>184</v>
      </c>
      <c r="D94" s="259">
        <f t="shared" si="5"/>
        <v>344485</v>
      </c>
      <c r="E94" s="318"/>
      <c r="F94" s="318">
        <v>1600</v>
      </c>
      <c r="G94" s="318"/>
      <c r="H94" s="318"/>
      <c r="I94" s="259">
        <f>I95+I101+I104+I108</f>
        <v>342885</v>
      </c>
      <c r="J94" s="326"/>
      <c r="K94" s="326"/>
      <c r="L94" s="326"/>
      <c r="M94" s="326"/>
      <c r="N94" s="306"/>
      <c r="O94" s="306"/>
      <c r="P94" s="307"/>
      <c r="Q94" s="330"/>
      <c r="R94" s="330"/>
    </row>
    <row r="95" ht="24.6" customHeight="1" spans="1:18">
      <c r="A95" s="312">
        <v>208</v>
      </c>
      <c r="B95" s="312" t="s">
        <v>183</v>
      </c>
      <c r="C95" s="319" t="s">
        <v>121</v>
      </c>
      <c r="D95" s="262">
        <f t="shared" si="5"/>
        <v>13147</v>
      </c>
      <c r="E95" s="320"/>
      <c r="F95" s="320"/>
      <c r="G95" s="320"/>
      <c r="H95" s="320"/>
      <c r="I95" s="327">
        <v>13147</v>
      </c>
      <c r="J95" s="328"/>
      <c r="K95" s="328"/>
      <c r="L95" s="328"/>
      <c r="M95" s="328"/>
      <c r="N95" s="329"/>
      <c r="O95" s="329"/>
      <c r="P95" s="246"/>
      <c r="Q95" s="331"/>
      <c r="R95" s="331"/>
    </row>
    <row r="96" ht="24.6" customHeight="1" spans="1:18">
      <c r="A96" s="312" t="s">
        <v>122</v>
      </c>
      <c r="B96" s="312" t="s">
        <v>183</v>
      </c>
      <c r="C96" s="321" t="s">
        <v>157</v>
      </c>
      <c r="D96" s="262">
        <f t="shared" si="5"/>
        <v>12277</v>
      </c>
      <c r="E96" s="320"/>
      <c r="F96" s="320"/>
      <c r="G96" s="320"/>
      <c r="H96" s="320"/>
      <c r="I96" s="327">
        <v>12277</v>
      </c>
      <c r="J96" s="328"/>
      <c r="K96" s="328"/>
      <c r="L96" s="328"/>
      <c r="M96" s="328"/>
      <c r="N96" s="329"/>
      <c r="O96" s="329"/>
      <c r="P96" s="246"/>
      <c r="Q96" s="331"/>
      <c r="R96" s="331"/>
    </row>
    <row r="97" ht="24.6" customHeight="1" spans="1:18">
      <c r="A97" s="312" t="s">
        <v>124</v>
      </c>
      <c r="B97" s="312" t="s">
        <v>183</v>
      </c>
      <c r="C97" s="321" t="s">
        <v>125</v>
      </c>
      <c r="D97" s="262">
        <f t="shared" si="5"/>
        <v>8185</v>
      </c>
      <c r="E97" s="320"/>
      <c r="F97" s="320"/>
      <c r="G97" s="320"/>
      <c r="H97" s="320"/>
      <c r="I97" s="327">
        <v>8185</v>
      </c>
      <c r="J97" s="328"/>
      <c r="K97" s="328"/>
      <c r="L97" s="328"/>
      <c r="M97" s="328"/>
      <c r="N97" s="329"/>
      <c r="O97" s="329"/>
      <c r="P97" s="246"/>
      <c r="Q97" s="331"/>
      <c r="R97" s="331"/>
    </row>
    <row r="98" ht="24.6" customHeight="1" spans="1:18">
      <c r="A98" s="312" t="s">
        <v>126</v>
      </c>
      <c r="B98" s="312" t="s">
        <v>183</v>
      </c>
      <c r="C98" s="321" t="s">
        <v>127</v>
      </c>
      <c r="D98" s="262">
        <f t="shared" si="5"/>
        <v>4092</v>
      </c>
      <c r="E98" s="320"/>
      <c r="F98" s="320"/>
      <c r="G98" s="320"/>
      <c r="H98" s="320"/>
      <c r="I98" s="327">
        <v>4092</v>
      </c>
      <c r="J98" s="328"/>
      <c r="K98" s="328"/>
      <c r="L98" s="328"/>
      <c r="M98" s="328"/>
      <c r="N98" s="329"/>
      <c r="O98" s="329"/>
      <c r="P98" s="246"/>
      <c r="Q98" s="331"/>
      <c r="R98" s="331"/>
    </row>
    <row r="99" ht="24.6" customHeight="1" spans="1:18">
      <c r="A99" s="312" t="s">
        <v>128</v>
      </c>
      <c r="B99" s="312" t="s">
        <v>183</v>
      </c>
      <c r="C99" s="321" t="s">
        <v>158</v>
      </c>
      <c r="D99" s="262">
        <f t="shared" si="5"/>
        <v>870</v>
      </c>
      <c r="E99" s="320"/>
      <c r="F99" s="320"/>
      <c r="G99" s="320"/>
      <c r="H99" s="320"/>
      <c r="I99" s="327">
        <v>870</v>
      </c>
      <c r="J99" s="328"/>
      <c r="K99" s="328"/>
      <c r="L99" s="328"/>
      <c r="M99" s="328"/>
      <c r="N99" s="329"/>
      <c r="O99" s="329"/>
      <c r="P99" s="246"/>
      <c r="Q99" s="331"/>
      <c r="R99" s="331"/>
    </row>
    <row r="100" ht="24.6" customHeight="1" spans="1:18">
      <c r="A100" s="312" t="s">
        <v>130</v>
      </c>
      <c r="B100" s="312" t="s">
        <v>183</v>
      </c>
      <c r="C100" s="321" t="s">
        <v>159</v>
      </c>
      <c r="D100" s="262">
        <f t="shared" si="5"/>
        <v>870</v>
      </c>
      <c r="E100" s="320"/>
      <c r="F100" s="320"/>
      <c r="G100" s="320"/>
      <c r="H100" s="320"/>
      <c r="I100" s="327">
        <v>870</v>
      </c>
      <c r="J100" s="328"/>
      <c r="K100" s="328"/>
      <c r="L100" s="328"/>
      <c r="M100" s="328"/>
      <c r="N100" s="329"/>
      <c r="O100" s="329"/>
      <c r="P100" s="246"/>
      <c r="Q100" s="331"/>
      <c r="R100" s="331"/>
    </row>
    <row r="101" ht="24.6" customHeight="1" spans="1:18">
      <c r="A101" s="312">
        <v>210</v>
      </c>
      <c r="B101" s="312" t="s">
        <v>183</v>
      </c>
      <c r="C101" s="311" t="s">
        <v>132</v>
      </c>
      <c r="D101" s="262">
        <f t="shared" si="5"/>
        <v>3837</v>
      </c>
      <c r="E101" s="320"/>
      <c r="F101" s="320"/>
      <c r="G101" s="320"/>
      <c r="H101" s="320"/>
      <c r="I101" s="327">
        <v>3837</v>
      </c>
      <c r="J101" s="328"/>
      <c r="K101" s="328"/>
      <c r="L101" s="328"/>
      <c r="M101" s="328"/>
      <c r="N101" s="329"/>
      <c r="O101" s="329"/>
      <c r="P101" s="246"/>
      <c r="Q101" s="331"/>
      <c r="R101" s="331"/>
    </row>
    <row r="102" ht="24.6" customHeight="1" spans="1:18">
      <c r="A102" s="312" t="s">
        <v>133</v>
      </c>
      <c r="B102" s="312" t="s">
        <v>183</v>
      </c>
      <c r="C102" s="322" t="s">
        <v>161</v>
      </c>
      <c r="D102" s="262">
        <f t="shared" si="5"/>
        <v>3837</v>
      </c>
      <c r="E102" s="320"/>
      <c r="F102" s="320"/>
      <c r="G102" s="320"/>
      <c r="H102" s="320"/>
      <c r="I102" s="327">
        <v>3837</v>
      </c>
      <c r="J102" s="328"/>
      <c r="K102" s="328"/>
      <c r="L102" s="328"/>
      <c r="M102" s="328"/>
      <c r="N102" s="329"/>
      <c r="O102" s="329"/>
      <c r="P102" s="246"/>
      <c r="Q102" s="331"/>
      <c r="R102" s="331"/>
    </row>
    <row r="103" ht="24.6" customHeight="1" spans="1:18">
      <c r="A103" s="312" t="s">
        <v>135</v>
      </c>
      <c r="B103" s="312" t="s">
        <v>183</v>
      </c>
      <c r="C103" s="322" t="s">
        <v>527</v>
      </c>
      <c r="D103" s="262">
        <f t="shared" si="5"/>
        <v>3837</v>
      </c>
      <c r="E103" s="320"/>
      <c r="F103" s="320"/>
      <c r="G103" s="320"/>
      <c r="H103" s="320"/>
      <c r="I103" s="327">
        <v>3837</v>
      </c>
      <c r="J103" s="328"/>
      <c r="K103" s="328"/>
      <c r="L103" s="328"/>
      <c r="M103" s="328"/>
      <c r="N103" s="329"/>
      <c r="O103" s="329"/>
      <c r="P103" s="246"/>
      <c r="Q103" s="331"/>
      <c r="R103" s="331"/>
    </row>
    <row r="104" ht="24.6" customHeight="1" spans="1:18">
      <c r="A104" s="312">
        <v>214</v>
      </c>
      <c r="B104" s="312" t="s">
        <v>183</v>
      </c>
      <c r="C104" s="311" t="s">
        <v>185</v>
      </c>
      <c r="D104" s="262">
        <f t="shared" si="5"/>
        <v>321362</v>
      </c>
      <c r="E104" s="320"/>
      <c r="F104" s="320">
        <v>1600</v>
      </c>
      <c r="G104" s="320"/>
      <c r="H104" s="320"/>
      <c r="I104" s="327">
        <v>319762</v>
      </c>
      <c r="J104" s="328"/>
      <c r="K104" s="328"/>
      <c r="L104" s="328"/>
      <c r="M104" s="328"/>
      <c r="N104" s="329"/>
      <c r="O104" s="329"/>
      <c r="P104" s="246"/>
      <c r="Q104" s="331"/>
      <c r="R104" s="331"/>
    </row>
    <row r="105" ht="24.6" customHeight="1" spans="1:18">
      <c r="A105" s="312" t="s">
        <v>138</v>
      </c>
      <c r="B105" s="312" t="s">
        <v>183</v>
      </c>
      <c r="C105" s="311" t="s">
        <v>185</v>
      </c>
      <c r="D105" s="262">
        <f t="shared" si="5"/>
        <v>321362</v>
      </c>
      <c r="E105" s="320"/>
      <c r="F105" s="320">
        <v>1600</v>
      </c>
      <c r="G105" s="320"/>
      <c r="H105" s="320"/>
      <c r="I105" s="327">
        <v>319762</v>
      </c>
      <c r="J105" s="328"/>
      <c r="K105" s="328"/>
      <c r="L105" s="328"/>
      <c r="M105" s="328"/>
      <c r="N105" s="329"/>
      <c r="O105" s="329"/>
      <c r="P105" s="246"/>
      <c r="Q105" s="331"/>
      <c r="R105" s="331"/>
    </row>
    <row r="106" ht="24.6" customHeight="1" spans="1:18">
      <c r="A106" s="312" t="s">
        <v>140</v>
      </c>
      <c r="B106" s="312" t="s">
        <v>183</v>
      </c>
      <c r="C106" s="311" t="s">
        <v>186</v>
      </c>
      <c r="D106" s="262">
        <f t="shared" si="5"/>
        <v>71362</v>
      </c>
      <c r="E106" s="320"/>
      <c r="F106" s="320">
        <v>1600</v>
      </c>
      <c r="G106" s="320"/>
      <c r="H106" s="320"/>
      <c r="I106" s="327">
        <v>69762</v>
      </c>
      <c r="J106" s="328"/>
      <c r="K106" s="328"/>
      <c r="L106" s="328"/>
      <c r="M106" s="328"/>
      <c r="N106" s="329"/>
      <c r="O106" s="329"/>
      <c r="P106" s="246"/>
      <c r="Q106" s="331"/>
      <c r="R106" s="331"/>
    </row>
    <row r="107" ht="24.6" customHeight="1" spans="1:18">
      <c r="A107" s="312" t="s">
        <v>187</v>
      </c>
      <c r="B107" s="312" t="s">
        <v>183</v>
      </c>
      <c r="C107" s="311" t="s">
        <v>179</v>
      </c>
      <c r="D107" s="262">
        <f t="shared" si="5"/>
        <v>250000</v>
      </c>
      <c r="E107" s="320"/>
      <c r="F107" s="320"/>
      <c r="G107" s="320"/>
      <c r="H107" s="320"/>
      <c r="I107" s="327">
        <v>250000</v>
      </c>
      <c r="J107" s="328"/>
      <c r="K107" s="328"/>
      <c r="L107" s="328"/>
      <c r="M107" s="328"/>
      <c r="N107" s="329"/>
      <c r="O107" s="329"/>
      <c r="P107" s="246"/>
      <c r="Q107" s="331"/>
      <c r="R107" s="331"/>
    </row>
    <row r="108" ht="24.6" customHeight="1" spans="1:18">
      <c r="A108" s="312">
        <v>221</v>
      </c>
      <c r="B108" s="312" t="s">
        <v>183</v>
      </c>
      <c r="C108" s="311" t="s">
        <v>144</v>
      </c>
      <c r="D108" s="262">
        <f t="shared" si="5"/>
        <v>6139</v>
      </c>
      <c r="E108" s="320"/>
      <c r="F108" s="320"/>
      <c r="G108" s="320"/>
      <c r="H108" s="320"/>
      <c r="I108" s="327">
        <v>6139</v>
      </c>
      <c r="J108" s="328"/>
      <c r="K108" s="328"/>
      <c r="L108" s="328"/>
      <c r="M108" s="328"/>
      <c r="N108" s="329"/>
      <c r="O108" s="329"/>
      <c r="P108" s="246"/>
      <c r="Q108" s="331"/>
      <c r="R108" s="331"/>
    </row>
    <row r="109" ht="24.6" customHeight="1" spans="1:16">
      <c r="A109" s="312" t="s">
        <v>145</v>
      </c>
      <c r="B109" s="312" t="s">
        <v>183</v>
      </c>
      <c r="C109" s="311" t="s">
        <v>165</v>
      </c>
      <c r="D109" s="262">
        <f t="shared" si="5"/>
        <v>6139</v>
      </c>
      <c r="E109" s="262"/>
      <c r="F109" s="262"/>
      <c r="G109" s="262"/>
      <c r="H109" s="262"/>
      <c r="I109" s="327">
        <v>6139</v>
      </c>
      <c r="J109" s="276"/>
      <c r="K109" s="276"/>
      <c r="L109" s="276"/>
      <c r="M109" s="276"/>
      <c r="N109" s="301"/>
      <c r="O109" s="301"/>
      <c r="P109" s="301"/>
    </row>
    <row r="110" ht="27.75" customHeight="1" spans="1:16">
      <c r="A110" s="312" t="s">
        <v>147</v>
      </c>
      <c r="B110" s="312" t="s">
        <v>183</v>
      </c>
      <c r="C110" s="322" t="s">
        <v>148</v>
      </c>
      <c r="D110" s="262">
        <f t="shared" si="5"/>
        <v>6139</v>
      </c>
      <c r="E110" s="323"/>
      <c r="F110" s="323"/>
      <c r="G110" s="323"/>
      <c r="H110" s="323"/>
      <c r="I110" s="262">
        <v>6139</v>
      </c>
      <c r="J110" s="277"/>
      <c r="K110" s="277"/>
      <c r="L110" s="277"/>
      <c r="M110" s="277"/>
      <c r="N110" s="302"/>
      <c r="O110" s="302"/>
      <c r="P110" s="302"/>
    </row>
    <row r="111" ht="21" customHeight="1" spans="1:16">
      <c r="A111" s="231"/>
      <c r="B111" s="324"/>
      <c r="C111" s="232"/>
      <c r="D111" s="250"/>
      <c r="E111" s="250"/>
      <c r="F111" s="250"/>
      <c r="G111" s="250"/>
      <c r="H111" s="250"/>
      <c r="I111" s="250"/>
      <c r="J111" s="250"/>
      <c r="K111" s="250"/>
      <c r="L111" s="250"/>
      <c r="M111" s="250"/>
      <c r="N111" s="250"/>
      <c r="O111" s="250"/>
      <c r="P111" s="250"/>
    </row>
    <row r="112" ht="21" customHeight="1" spans="1:16">
      <c r="A112" s="231"/>
      <c r="B112" s="324"/>
      <c r="C112" s="232"/>
      <c r="D112" s="325"/>
      <c r="E112" s="325"/>
      <c r="F112" s="325"/>
      <c r="G112" s="325"/>
      <c r="H112" s="325"/>
      <c r="I112" s="325"/>
      <c r="J112" s="325"/>
      <c r="K112" s="325"/>
      <c r="L112" s="325"/>
      <c r="M112" s="325"/>
      <c r="N112" s="325"/>
      <c r="O112" s="325"/>
      <c r="P112" s="325"/>
    </row>
    <row r="113" ht="21" customHeight="1" spans="1:16">
      <c r="A113" s="231"/>
      <c r="B113" s="324"/>
      <c r="C113" s="232"/>
      <c r="D113" s="325"/>
      <c r="E113" s="325"/>
      <c r="F113" s="325"/>
      <c r="G113" s="325"/>
      <c r="H113" s="325"/>
      <c r="I113" s="325"/>
      <c r="J113" s="325"/>
      <c r="K113" s="325"/>
      <c r="L113" s="325"/>
      <c r="M113" s="325"/>
      <c r="N113" s="325"/>
      <c r="O113" s="325"/>
      <c r="P113" s="32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showGridLines="0" showZeros="0" zoomScale="115" zoomScaleNormal="115" workbookViewId="0">
      <selection activeCell="J16" sqref="J16"/>
    </sheetView>
  </sheetViews>
  <sheetFormatPr defaultColWidth="9.16666666666667" defaultRowHeight="12.75" customHeight="1"/>
  <cols>
    <col min="1" max="1" width="26.1666666666667" customWidth="1"/>
    <col min="2" max="2" width="20.3333333333333" customWidth="1"/>
    <col min="3" max="3" width="60.3333333333333" customWidth="1"/>
    <col min="4" max="15" width="12.3333333333333" customWidth="1"/>
  </cols>
  <sheetData>
    <row r="1" ht="18" customHeight="1" spans="22:22">
      <c r="V1" s="234" t="s">
        <v>530</v>
      </c>
    </row>
    <row r="2" ht="32.25" customHeight="1" spans="1:22">
      <c r="A2" s="239" t="s">
        <v>531</v>
      </c>
      <c r="B2" s="239"/>
      <c r="C2" s="239"/>
      <c r="D2" s="239"/>
      <c r="E2" s="239"/>
      <c r="F2" s="239"/>
      <c r="G2" s="239"/>
      <c r="H2" s="239"/>
      <c r="I2" s="239"/>
      <c r="J2" s="239"/>
      <c r="K2" s="239"/>
      <c r="L2" s="239"/>
      <c r="M2" s="239"/>
      <c r="N2" s="239"/>
      <c r="O2" s="239"/>
      <c r="P2" s="239"/>
      <c r="Q2" s="239"/>
      <c r="R2" s="239"/>
      <c r="S2" s="239"/>
      <c r="T2" s="239"/>
      <c r="U2" s="239"/>
      <c r="V2" s="239"/>
    </row>
    <row r="3" s="212" customFormat="1" ht="11.25" customHeight="1" spans="22:22">
      <c r="V3" s="212" t="s">
        <v>87</v>
      </c>
    </row>
    <row r="4" s="212" customFormat="1" ht="29.25" customHeight="1" spans="1:22">
      <c r="A4" s="222" t="s">
        <v>113</v>
      </c>
      <c r="B4" s="222" t="s">
        <v>88</v>
      </c>
      <c r="C4" s="222" t="s">
        <v>114</v>
      </c>
      <c r="D4" s="222" t="s">
        <v>523</v>
      </c>
      <c r="E4" s="240" t="s">
        <v>218</v>
      </c>
      <c r="F4" s="241"/>
      <c r="G4" s="241"/>
      <c r="H4" s="242"/>
      <c r="I4" s="244" t="s">
        <v>219</v>
      </c>
      <c r="J4" s="245"/>
      <c r="K4" s="245"/>
      <c r="L4" s="245"/>
      <c r="M4" s="245"/>
      <c r="N4" s="245"/>
      <c r="O4" s="245"/>
      <c r="P4" s="245"/>
      <c r="Q4" s="245"/>
      <c r="R4" s="247"/>
      <c r="S4" s="248" t="s">
        <v>220</v>
      </c>
      <c r="T4" s="248" t="s">
        <v>221</v>
      </c>
      <c r="U4" s="248" t="s">
        <v>222</v>
      </c>
      <c r="V4" s="249" t="s">
        <v>223</v>
      </c>
    </row>
    <row r="5" s="212" customFormat="1" ht="54.75" customHeight="1" spans="1:22">
      <c r="A5" s="222"/>
      <c r="B5" s="222"/>
      <c r="C5" s="222"/>
      <c r="D5" s="222"/>
      <c r="E5" s="222" t="s">
        <v>195</v>
      </c>
      <c r="F5" s="217" t="s">
        <v>224</v>
      </c>
      <c r="G5" s="217" t="s">
        <v>225</v>
      </c>
      <c r="H5" s="217" t="s">
        <v>226</v>
      </c>
      <c r="I5" s="222" t="s">
        <v>195</v>
      </c>
      <c r="J5" s="246" t="s">
        <v>509</v>
      </c>
      <c r="K5" s="246" t="s">
        <v>226</v>
      </c>
      <c r="L5" s="246" t="s">
        <v>229</v>
      </c>
      <c r="M5" s="246" t="s">
        <v>230</v>
      </c>
      <c r="N5" s="246" t="s">
        <v>231</v>
      </c>
      <c r="O5" s="246" t="s">
        <v>232</v>
      </c>
      <c r="P5" s="246" t="s">
        <v>233</v>
      </c>
      <c r="Q5" s="246" t="s">
        <v>234</v>
      </c>
      <c r="R5" s="250" t="s">
        <v>235</v>
      </c>
      <c r="S5" s="219"/>
      <c r="T5" s="219"/>
      <c r="U5" s="219"/>
      <c r="V5" s="218"/>
    </row>
    <row r="6" s="212" customFormat="1" ht="27.95" customHeight="1" spans="1:22">
      <c r="A6" s="225"/>
      <c r="B6" s="226">
        <v>405</v>
      </c>
      <c r="C6" s="226" t="s">
        <v>118</v>
      </c>
      <c r="D6" s="243"/>
      <c r="E6" s="236" t="s">
        <v>281</v>
      </c>
      <c r="F6" s="228">
        <v>0</v>
      </c>
      <c r="G6" s="228">
        <v>0</v>
      </c>
      <c r="H6" s="228">
        <v>0</v>
      </c>
      <c r="I6" s="236" t="s">
        <v>281</v>
      </c>
      <c r="J6" s="236"/>
      <c r="K6" s="236"/>
      <c r="L6" s="236"/>
      <c r="M6" s="236"/>
      <c r="N6" s="236"/>
      <c r="O6" s="236"/>
      <c r="P6" s="236"/>
      <c r="Q6" s="236"/>
      <c r="R6" s="236"/>
      <c r="S6" s="236" t="s">
        <v>281</v>
      </c>
      <c r="T6" s="236" t="s">
        <v>281</v>
      </c>
      <c r="U6" s="236" t="s">
        <v>281</v>
      </c>
      <c r="V6" s="236" t="s">
        <v>281</v>
      </c>
    </row>
    <row r="7" ht="27.95" customHeight="1" spans="1:22">
      <c r="A7" s="225"/>
      <c r="B7" s="229"/>
      <c r="C7" s="229"/>
      <c r="D7" s="230"/>
      <c r="E7" s="230"/>
      <c r="F7" s="230"/>
      <c r="G7" s="230"/>
      <c r="H7" s="230"/>
      <c r="I7" s="230"/>
      <c r="J7" s="230"/>
      <c r="K7" s="230"/>
      <c r="L7" s="230"/>
      <c r="M7" s="230"/>
      <c r="N7" s="230"/>
      <c r="O7" s="230"/>
      <c r="P7" s="230"/>
      <c r="Q7" s="230"/>
      <c r="R7" s="230"/>
      <c r="S7" s="230"/>
      <c r="T7" s="230"/>
      <c r="U7" s="230"/>
      <c r="V7" s="230"/>
    </row>
    <row r="8" ht="27.95" customHeight="1" spans="1:22">
      <c r="A8" s="231"/>
      <c r="B8" s="225"/>
      <c r="C8" s="232"/>
      <c r="D8" s="230"/>
      <c r="E8" s="230"/>
      <c r="F8" s="230"/>
      <c r="G8" s="230"/>
      <c r="H8" s="230"/>
      <c r="I8" s="230"/>
      <c r="J8" s="230"/>
      <c r="K8" s="230"/>
      <c r="L8" s="230"/>
      <c r="M8" s="230"/>
      <c r="N8" s="230"/>
      <c r="O8" s="230"/>
      <c r="P8" s="230"/>
      <c r="Q8" s="230"/>
      <c r="R8" s="230"/>
      <c r="S8" s="230"/>
      <c r="T8" s="230"/>
      <c r="U8" s="230"/>
      <c r="V8" s="230"/>
    </row>
    <row r="9" ht="27.95" customHeight="1" spans="1:22">
      <c r="A9" s="231"/>
      <c r="B9" s="225"/>
      <c r="C9" s="232"/>
      <c r="D9" s="230"/>
      <c r="E9" s="230"/>
      <c r="F9" s="230"/>
      <c r="G9" s="230"/>
      <c r="H9" s="230"/>
      <c r="I9" s="230"/>
      <c r="J9" s="230"/>
      <c r="K9" s="230"/>
      <c r="L9" s="230"/>
      <c r="M9" s="230"/>
      <c r="N9" s="230"/>
      <c r="O9" s="230"/>
      <c r="P9" s="230"/>
      <c r="Q9" s="230"/>
      <c r="R9" s="230"/>
      <c r="S9" s="230"/>
      <c r="T9" s="230"/>
      <c r="U9" s="230"/>
      <c r="V9" s="230"/>
    </row>
    <row r="10" ht="27.95" customHeight="1" spans="1:22">
      <c r="A10" s="231"/>
      <c r="B10" s="225"/>
      <c r="C10" s="232"/>
      <c r="D10" s="230"/>
      <c r="E10" s="230"/>
      <c r="F10" s="230"/>
      <c r="G10" s="230"/>
      <c r="H10" s="230"/>
      <c r="I10" s="230"/>
      <c r="J10" s="230"/>
      <c r="K10" s="230"/>
      <c r="L10" s="230"/>
      <c r="M10" s="230"/>
      <c r="N10" s="230"/>
      <c r="O10" s="230"/>
      <c r="P10" s="230"/>
      <c r="Q10" s="230"/>
      <c r="R10" s="230"/>
      <c r="S10" s="230"/>
      <c r="T10" s="230"/>
      <c r="U10" s="230"/>
      <c r="V10" s="230"/>
    </row>
    <row r="11" ht="27.95" customHeight="1" spans="1:22">
      <c r="A11" s="231"/>
      <c r="B11" s="225"/>
      <c r="C11" s="232"/>
      <c r="D11" s="230"/>
      <c r="E11" s="230"/>
      <c r="F11" s="230"/>
      <c r="G11" s="230"/>
      <c r="H11" s="230"/>
      <c r="I11" s="230"/>
      <c r="J11" s="230"/>
      <c r="K11" s="230"/>
      <c r="L11" s="230"/>
      <c r="M11" s="230"/>
      <c r="N11" s="230"/>
      <c r="O11" s="230"/>
      <c r="P11" s="230"/>
      <c r="Q11" s="230"/>
      <c r="R11" s="230"/>
      <c r="S11" s="230"/>
      <c r="T11" s="230"/>
      <c r="U11" s="230"/>
      <c r="V11" s="230"/>
    </row>
    <row r="12" ht="27.95" customHeight="1" spans="1:22">
      <c r="A12" s="231"/>
      <c r="B12" s="225"/>
      <c r="C12" s="232"/>
      <c r="D12" s="230"/>
      <c r="E12" s="230"/>
      <c r="F12" s="230"/>
      <c r="G12" s="230"/>
      <c r="H12" s="230"/>
      <c r="I12" s="230"/>
      <c r="J12" s="230"/>
      <c r="K12" s="230"/>
      <c r="L12" s="230"/>
      <c r="M12" s="230"/>
      <c r="N12" s="230"/>
      <c r="O12" s="230"/>
      <c r="P12" s="230"/>
      <c r="Q12" s="230"/>
      <c r="R12" s="230"/>
      <c r="S12" s="230"/>
      <c r="T12" s="230"/>
      <c r="U12" s="230"/>
      <c r="V12" s="230"/>
    </row>
    <row r="13" ht="27.95" customHeight="1" spans="1:22">
      <c r="A13" s="231"/>
      <c r="B13" s="225"/>
      <c r="C13" s="232"/>
      <c r="D13" s="230"/>
      <c r="E13" s="230"/>
      <c r="F13" s="230"/>
      <c r="G13" s="230"/>
      <c r="H13" s="230"/>
      <c r="I13" s="230"/>
      <c r="J13" s="230"/>
      <c r="K13" s="230"/>
      <c r="L13" s="230"/>
      <c r="M13" s="230"/>
      <c r="N13" s="230"/>
      <c r="O13" s="230"/>
      <c r="P13" s="230"/>
      <c r="Q13" s="230"/>
      <c r="R13" s="230"/>
      <c r="S13" s="230"/>
      <c r="T13" s="230"/>
      <c r="U13" s="230"/>
      <c r="V13" s="230"/>
    </row>
    <row r="14" ht="27.95" customHeight="1" spans="1:22">
      <c r="A14" s="231"/>
      <c r="B14" s="225"/>
      <c r="C14" s="232"/>
      <c r="D14" s="230"/>
      <c r="E14" s="230"/>
      <c r="F14" s="230"/>
      <c r="G14" s="230"/>
      <c r="H14" s="230"/>
      <c r="I14" s="230"/>
      <c r="J14" s="230"/>
      <c r="K14" s="230"/>
      <c r="L14" s="230"/>
      <c r="M14" s="230"/>
      <c r="N14" s="230"/>
      <c r="O14" s="230"/>
      <c r="P14" s="230"/>
      <c r="Q14" s="230"/>
      <c r="R14" s="230"/>
      <c r="S14" s="230"/>
      <c r="T14" s="230"/>
      <c r="U14" s="230"/>
      <c r="V14" s="230"/>
    </row>
    <row r="15" ht="27.95" customHeight="1" spans="1:22">
      <c r="A15" s="231"/>
      <c r="B15" s="225"/>
      <c r="C15" s="232"/>
      <c r="D15" s="230"/>
      <c r="E15" s="230"/>
      <c r="F15" s="230"/>
      <c r="G15" s="230"/>
      <c r="H15" s="230"/>
      <c r="I15" s="230"/>
      <c r="J15" s="230"/>
      <c r="K15" s="230"/>
      <c r="L15" s="230"/>
      <c r="M15" s="230"/>
      <c r="N15" s="230"/>
      <c r="O15" s="230"/>
      <c r="P15" s="230"/>
      <c r="Q15" s="230"/>
      <c r="R15" s="230"/>
      <c r="S15" s="230"/>
      <c r="T15" s="230"/>
      <c r="U15" s="230"/>
      <c r="V15" s="230"/>
    </row>
    <row r="16" ht="27.95" customHeight="1" spans="1:22">
      <c r="A16" s="231"/>
      <c r="B16" s="225"/>
      <c r="C16" s="232"/>
      <c r="D16" s="230"/>
      <c r="E16" s="230"/>
      <c r="F16" s="230"/>
      <c r="G16" s="230"/>
      <c r="H16" s="230"/>
      <c r="I16" s="230"/>
      <c r="J16" s="230"/>
      <c r="K16" s="230"/>
      <c r="L16" s="230"/>
      <c r="M16" s="230"/>
      <c r="N16" s="230"/>
      <c r="O16" s="230"/>
      <c r="P16" s="230"/>
      <c r="Q16" s="230"/>
      <c r="R16" s="230"/>
      <c r="S16" s="230"/>
      <c r="T16" s="230"/>
      <c r="U16" s="230"/>
      <c r="V16" s="230"/>
    </row>
    <row r="17" ht="27.95" customHeight="1" spans="1:22">
      <c r="A17" s="231"/>
      <c r="B17" s="233"/>
      <c r="C17" s="232"/>
      <c r="D17" s="230"/>
      <c r="E17" s="230"/>
      <c r="F17" s="230"/>
      <c r="G17" s="230"/>
      <c r="H17" s="230"/>
      <c r="I17" s="230"/>
      <c r="J17" s="230"/>
      <c r="K17" s="230"/>
      <c r="L17" s="230"/>
      <c r="M17" s="230"/>
      <c r="N17" s="230"/>
      <c r="O17" s="230"/>
      <c r="P17" s="230"/>
      <c r="Q17" s="230"/>
      <c r="R17" s="230"/>
      <c r="S17" s="230"/>
      <c r="T17" s="230"/>
      <c r="U17" s="230"/>
      <c r="V17" s="230"/>
    </row>
    <row r="18" ht="27.95" customHeight="1" spans="1:22">
      <c r="A18" s="231"/>
      <c r="B18" s="233"/>
      <c r="C18" s="232"/>
      <c r="D18" s="230"/>
      <c r="E18" s="230"/>
      <c r="F18" s="230"/>
      <c r="G18" s="230"/>
      <c r="H18" s="230"/>
      <c r="I18" s="230"/>
      <c r="J18" s="230"/>
      <c r="K18" s="230"/>
      <c r="L18" s="230"/>
      <c r="M18" s="230"/>
      <c r="N18" s="230"/>
      <c r="O18" s="230"/>
      <c r="P18" s="230"/>
      <c r="Q18" s="230"/>
      <c r="R18" s="230"/>
      <c r="S18" s="230"/>
      <c r="T18" s="230"/>
      <c r="U18" s="230"/>
      <c r="V18" s="230"/>
    </row>
    <row r="19" ht="27.95" customHeight="1" spans="1:22">
      <c r="A19" s="231"/>
      <c r="B19" s="233"/>
      <c r="C19" s="232"/>
      <c r="D19" s="230"/>
      <c r="E19" s="230"/>
      <c r="F19" s="230"/>
      <c r="G19" s="230"/>
      <c r="H19" s="230"/>
      <c r="I19" s="230"/>
      <c r="J19" s="230"/>
      <c r="K19" s="230"/>
      <c r="L19" s="230"/>
      <c r="M19" s="230"/>
      <c r="N19" s="230"/>
      <c r="O19" s="230"/>
      <c r="P19" s="230"/>
      <c r="Q19" s="230"/>
      <c r="R19" s="230"/>
      <c r="S19" s="230"/>
      <c r="T19" s="230"/>
      <c r="U19" s="230"/>
      <c r="V19" s="230"/>
    </row>
    <row r="20" ht="27.95" customHeight="1" spans="1:22">
      <c r="A20" s="231"/>
      <c r="B20" s="233"/>
      <c r="C20" s="232"/>
      <c r="D20" s="230"/>
      <c r="E20" s="230"/>
      <c r="F20" s="230"/>
      <c r="G20" s="230"/>
      <c r="H20" s="230"/>
      <c r="I20" s="230"/>
      <c r="J20" s="230"/>
      <c r="K20" s="230"/>
      <c r="L20" s="230"/>
      <c r="M20" s="230"/>
      <c r="N20" s="230"/>
      <c r="O20" s="230"/>
      <c r="P20" s="230"/>
      <c r="Q20" s="230"/>
      <c r="R20" s="230"/>
      <c r="S20" s="230"/>
      <c r="T20" s="230"/>
      <c r="U20" s="230"/>
      <c r="V20" s="230"/>
    </row>
    <row r="21" ht="27.95" customHeight="1" spans="1:22">
      <c r="A21" s="231"/>
      <c r="B21" s="233"/>
      <c r="C21" s="232"/>
      <c r="D21" s="230"/>
      <c r="E21" s="230"/>
      <c r="F21" s="230"/>
      <c r="G21" s="230"/>
      <c r="H21" s="230"/>
      <c r="I21" s="230"/>
      <c r="J21" s="230"/>
      <c r="K21" s="230"/>
      <c r="L21" s="230"/>
      <c r="M21" s="230"/>
      <c r="N21" s="230"/>
      <c r="O21" s="230"/>
      <c r="P21" s="230"/>
      <c r="Q21" s="230"/>
      <c r="R21" s="230"/>
      <c r="S21" s="230"/>
      <c r="T21" s="230"/>
      <c r="U21" s="230"/>
      <c r="V21" s="230"/>
    </row>
    <row r="22" ht="27.95" customHeight="1" spans="1:22">
      <c r="A22" s="231"/>
      <c r="B22" s="233"/>
      <c r="C22" s="232"/>
      <c r="D22" s="230"/>
      <c r="E22" s="230"/>
      <c r="F22" s="230"/>
      <c r="G22" s="230"/>
      <c r="H22" s="230"/>
      <c r="I22" s="230"/>
      <c r="J22" s="230"/>
      <c r="K22" s="230"/>
      <c r="L22" s="230"/>
      <c r="M22" s="230"/>
      <c r="N22" s="230"/>
      <c r="O22" s="230"/>
      <c r="P22" s="230"/>
      <c r="Q22" s="230"/>
      <c r="R22" s="230"/>
      <c r="S22" s="230"/>
      <c r="T22" s="230"/>
      <c r="U22" s="230"/>
      <c r="V22" s="230"/>
    </row>
    <row r="23" ht="27.95" customHeight="1" spans="1:22">
      <c r="A23" s="231"/>
      <c r="B23" s="233"/>
      <c r="C23" s="232"/>
      <c r="D23" s="230"/>
      <c r="E23" s="230"/>
      <c r="F23" s="230"/>
      <c r="G23" s="230"/>
      <c r="H23" s="230"/>
      <c r="I23" s="230"/>
      <c r="J23" s="230"/>
      <c r="K23" s="230"/>
      <c r="L23" s="230"/>
      <c r="M23" s="230"/>
      <c r="N23" s="230"/>
      <c r="O23" s="230"/>
      <c r="P23" s="230"/>
      <c r="Q23" s="230"/>
      <c r="R23" s="230"/>
      <c r="S23" s="230"/>
      <c r="T23" s="230"/>
      <c r="U23" s="230"/>
      <c r="V23" s="230"/>
    </row>
    <row r="24" ht="27.95" customHeight="1" spans="1:22">
      <c r="A24" s="231"/>
      <c r="B24" s="233"/>
      <c r="C24" s="232"/>
      <c r="D24" s="230"/>
      <c r="E24" s="230"/>
      <c r="F24" s="230"/>
      <c r="G24" s="230"/>
      <c r="H24" s="230"/>
      <c r="I24" s="230"/>
      <c r="J24" s="230"/>
      <c r="K24" s="230"/>
      <c r="L24" s="230"/>
      <c r="M24" s="230"/>
      <c r="N24" s="230"/>
      <c r="O24" s="230"/>
      <c r="P24" s="230"/>
      <c r="Q24" s="230"/>
      <c r="R24" s="230"/>
      <c r="S24" s="230"/>
      <c r="T24" s="230"/>
      <c r="U24" s="230"/>
      <c r="V24" s="230"/>
    </row>
    <row r="25" ht="27.95" customHeight="1" spans="1:22">
      <c r="A25" s="231"/>
      <c r="B25" s="233"/>
      <c r="C25" s="232"/>
      <c r="D25" s="230"/>
      <c r="E25" s="230"/>
      <c r="F25" s="230"/>
      <c r="G25" s="230"/>
      <c r="H25" s="230"/>
      <c r="I25" s="230"/>
      <c r="J25" s="230"/>
      <c r="K25" s="230"/>
      <c r="L25" s="230"/>
      <c r="M25" s="230"/>
      <c r="N25" s="230"/>
      <c r="O25" s="230"/>
      <c r="P25" s="230"/>
      <c r="Q25" s="230"/>
      <c r="R25" s="230"/>
      <c r="S25" s="230"/>
      <c r="T25" s="230"/>
      <c r="U25" s="230"/>
      <c r="V25" s="230"/>
    </row>
    <row r="26" ht="27.95" customHeight="1" spans="1:22">
      <c r="A26" s="231"/>
      <c r="B26" s="233"/>
      <c r="C26" s="232"/>
      <c r="D26" s="230"/>
      <c r="E26" s="230"/>
      <c r="F26" s="230"/>
      <c r="G26" s="230"/>
      <c r="H26" s="230"/>
      <c r="I26" s="230"/>
      <c r="J26" s="230"/>
      <c r="K26" s="230"/>
      <c r="L26" s="230"/>
      <c r="M26" s="230"/>
      <c r="N26" s="230"/>
      <c r="O26" s="230"/>
      <c r="P26" s="230"/>
      <c r="Q26" s="230"/>
      <c r="R26" s="230"/>
      <c r="S26" s="230"/>
      <c r="T26" s="230"/>
      <c r="U26" s="230"/>
      <c r="V26" s="230"/>
    </row>
    <row r="27" ht="27.95" customHeight="1" spans="1:22">
      <c r="A27" s="231"/>
      <c r="B27" s="233"/>
      <c r="C27" s="232"/>
      <c r="D27" s="230"/>
      <c r="E27" s="230"/>
      <c r="F27" s="230"/>
      <c r="G27" s="230"/>
      <c r="H27" s="230"/>
      <c r="I27" s="230"/>
      <c r="J27" s="230"/>
      <c r="K27" s="230"/>
      <c r="L27" s="230"/>
      <c r="M27" s="230"/>
      <c r="N27" s="230"/>
      <c r="O27" s="230"/>
      <c r="P27" s="230"/>
      <c r="Q27" s="230"/>
      <c r="R27" s="230"/>
      <c r="S27" s="230"/>
      <c r="T27" s="230"/>
      <c r="U27" s="230"/>
      <c r="V27" s="230"/>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H24" sqref="H24"/>
    </sheetView>
  </sheetViews>
  <sheetFormatPr defaultColWidth="9.16666666666667" defaultRowHeight="12.75" customHeight="1"/>
  <cols>
    <col min="1" max="1" width="26" customWidth="1"/>
    <col min="2" max="2" width="16.3333333333333" customWidth="1"/>
    <col min="3" max="3" width="59.6666666666667" customWidth="1"/>
    <col min="4" max="4" width="16.5" customWidth="1"/>
    <col min="5" max="16" width="12.3333333333333" customWidth="1"/>
  </cols>
  <sheetData>
    <row r="1" ht="23.25" customHeight="1" spans="1:18">
      <c r="A1" s="213"/>
      <c r="B1" s="213"/>
      <c r="C1" s="213"/>
      <c r="D1" s="213"/>
      <c r="E1" s="213"/>
      <c r="F1" s="213"/>
      <c r="G1" s="213"/>
      <c r="H1" s="213"/>
      <c r="I1" s="213"/>
      <c r="J1" s="213"/>
      <c r="K1" s="213"/>
      <c r="L1" s="213"/>
      <c r="M1" s="213"/>
      <c r="N1" s="213"/>
      <c r="P1" s="234" t="s">
        <v>532</v>
      </c>
      <c r="Q1" s="237"/>
      <c r="R1" s="237"/>
    </row>
    <row r="2" s="211" customFormat="1" ht="23.25" customHeight="1" spans="1:18">
      <c r="A2" s="214" t="s">
        <v>533</v>
      </c>
      <c r="B2" s="214"/>
      <c r="C2" s="214"/>
      <c r="D2" s="214"/>
      <c r="E2" s="214"/>
      <c r="F2" s="214"/>
      <c r="G2" s="214"/>
      <c r="H2" s="214"/>
      <c r="I2" s="214"/>
      <c r="J2" s="214"/>
      <c r="K2" s="214"/>
      <c r="L2" s="214"/>
      <c r="M2" s="214"/>
      <c r="N2" s="214"/>
      <c r="O2" s="214"/>
      <c r="P2" s="214"/>
      <c r="Q2" s="238"/>
      <c r="R2" s="238"/>
    </row>
    <row r="3" s="212" customFormat="1" ht="23.25" customHeight="1" spans="1:16">
      <c r="A3" s="215"/>
      <c r="B3" s="216"/>
      <c r="C3" s="216"/>
      <c r="D3" s="216"/>
      <c r="E3" s="216"/>
      <c r="F3" s="216"/>
      <c r="G3" s="216"/>
      <c r="H3" s="216"/>
      <c r="I3" s="235"/>
      <c r="J3" s="235"/>
      <c r="K3" s="235"/>
      <c r="L3" s="235"/>
      <c r="M3" s="235"/>
      <c r="N3" s="235"/>
      <c r="P3" s="193" t="s">
        <v>87</v>
      </c>
    </row>
    <row r="4" s="212" customFormat="1" ht="25.5" customHeight="1" spans="1:18">
      <c r="A4" s="217" t="s">
        <v>113</v>
      </c>
      <c r="B4" s="217" t="s">
        <v>88</v>
      </c>
      <c r="C4" s="218" t="s">
        <v>114</v>
      </c>
      <c r="D4" s="219" t="s">
        <v>115</v>
      </c>
      <c r="E4" s="220" t="s">
        <v>490</v>
      </c>
      <c r="F4" s="221" t="s">
        <v>491</v>
      </c>
      <c r="G4" s="220" t="s">
        <v>492</v>
      </c>
      <c r="H4" s="220" t="s">
        <v>493</v>
      </c>
      <c r="I4" s="223" t="s">
        <v>494</v>
      </c>
      <c r="J4" s="223" t="s">
        <v>495</v>
      </c>
      <c r="K4" s="223" t="s">
        <v>233</v>
      </c>
      <c r="L4" s="223" t="s">
        <v>496</v>
      </c>
      <c r="M4" s="223" t="s">
        <v>226</v>
      </c>
      <c r="N4" s="223" t="s">
        <v>234</v>
      </c>
      <c r="O4" s="223" t="s">
        <v>229</v>
      </c>
      <c r="P4" s="217" t="s">
        <v>235</v>
      </c>
      <c r="Q4" s="235"/>
      <c r="R4" s="235"/>
    </row>
    <row r="5" s="212" customFormat="1" ht="14.25" customHeight="1" spans="1:18">
      <c r="A5" s="217"/>
      <c r="B5" s="217"/>
      <c r="C5" s="222"/>
      <c r="D5" s="217"/>
      <c r="E5" s="223"/>
      <c r="F5" s="224"/>
      <c r="G5" s="223"/>
      <c r="H5" s="223"/>
      <c r="I5" s="223"/>
      <c r="J5" s="223"/>
      <c r="K5" s="223"/>
      <c r="L5" s="223"/>
      <c r="M5" s="223"/>
      <c r="N5" s="223"/>
      <c r="O5" s="223"/>
      <c r="P5" s="217"/>
      <c r="Q5" s="235"/>
      <c r="R5" s="235"/>
    </row>
    <row r="6" s="212" customFormat="1" ht="14.25" customHeight="1" spans="1:18">
      <c r="A6" s="217"/>
      <c r="B6" s="217"/>
      <c r="C6" s="222"/>
      <c r="D6" s="217"/>
      <c r="E6" s="223"/>
      <c r="F6" s="224"/>
      <c r="G6" s="223"/>
      <c r="H6" s="223"/>
      <c r="I6" s="223"/>
      <c r="J6" s="223"/>
      <c r="K6" s="223"/>
      <c r="L6" s="223"/>
      <c r="M6" s="223"/>
      <c r="N6" s="223"/>
      <c r="O6" s="223"/>
      <c r="P6" s="217"/>
      <c r="Q6" s="235"/>
      <c r="R6" s="235"/>
    </row>
    <row r="7" s="212" customFormat="1" ht="24" customHeight="1" spans="1:16">
      <c r="A7" s="225"/>
      <c r="B7" s="226">
        <v>405</v>
      </c>
      <c r="C7" s="226" t="s">
        <v>118</v>
      </c>
      <c r="D7" s="227" t="s">
        <v>281</v>
      </c>
      <c r="E7" s="228">
        <v>0</v>
      </c>
      <c r="F7" s="228">
        <v>0</v>
      </c>
      <c r="G7" s="228">
        <v>0</v>
      </c>
      <c r="H7" s="228">
        <v>0</v>
      </c>
      <c r="I7" s="236"/>
      <c r="J7" s="236"/>
      <c r="K7" s="236"/>
      <c r="L7" s="236"/>
      <c r="M7" s="236"/>
      <c r="N7" s="236"/>
      <c r="O7" s="236"/>
      <c r="P7" s="236"/>
    </row>
    <row r="8" ht="24" customHeight="1" spans="1:16">
      <c r="A8" s="225"/>
      <c r="B8" s="229"/>
      <c r="C8" s="229"/>
      <c r="D8" s="230"/>
      <c r="E8" s="230"/>
      <c r="F8" s="230"/>
      <c r="G8" s="230"/>
      <c r="H8" s="230"/>
      <c r="I8" s="230"/>
      <c r="J8" s="230"/>
      <c r="K8" s="230"/>
      <c r="L8" s="230"/>
      <c r="M8" s="230"/>
      <c r="N8" s="230"/>
      <c r="O8" s="230"/>
      <c r="P8" s="230"/>
    </row>
    <row r="9" ht="24" customHeight="1" spans="1:16">
      <c r="A9" s="231"/>
      <c r="B9" s="225"/>
      <c r="C9" s="232"/>
      <c r="D9" s="230"/>
      <c r="E9" s="230"/>
      <c r="F9" s="230"/>
      <c r="G9" s="230"/>
      <c r="H9" s="230"/>
      <c r="I9" s="230"/>
      <c r="J9" s="230"/>
      <c r="K9" s="230"/>
      <c r="L9" s="230"/>
      <c r="M9" s="230"/>
      <c r="N9" s="230"/>
      <c r="O9" s="230"/>
      <c r="P9" s="230"/>
    </row>
    <row r="10" ht="24" customHeight="1" spans="1:16">
      <c r="A10" s="231"/>
      <c r="B10" s="225"/>
      <c r="C10" s="232"/>
      <c r="D10" s="230"/>
      <c r="E10" s="230"/>
      <c r="F10" s="230"/>
      <c r="G10" s="230"/>
      <c r="H10" s="230"/>
      <c r="I10" s="230"/>
      <c r="J10" s="230"/>
      <c r="K10" s="230"/>
      <c r="L10" s="230"/>
      <c r="M10" s="230"/>
      <c r="N10" s="230"/>
      <c r="O10" s="230"/>
      <c r="P10" s="230"/>
    </row>
    <row r="11" ht="24" customHeight="1" spans="1:16">
      <c r="A11" s="231"/>
      <c r="B11" s="225"/>
      <c r="C11" s="232"/>
      <c r="D11" s="230"/>
      <c r="E11" s="230"/>
      <c r="F11" s="230"/>
      <c r="G11" s="230"/>
      <c r="H11" s="230"/>
      <c r="I11" s="230"/>
      <c r="J11" s="230"/>
      <c r="K11" s="230"/>
      <c r="L11" s="230"/>
      <c r="M11" s="230"/>
      <c r="N11" s="230"/>
      <c r="O11" s="230"/>
      <c r="P11" s="230"/>
    </row>
    <row r="12" ht="24" customHeight="1" spans="1:16">
      <c r="A12" s="231"/>
      <c r="B12" s="225"/>
      <c r="C12" s="232"/>
      <c r="D12" s="230"/>
      <c r="E12" s="230"/>
      <c r="F12" s="230"/>
      <c r="G12" s="230"/>
      <c r="H12" s="230"/>
      <c r="I12" s="230"/>
      <c r="J12" s="230"/>
      <c r="K12" s="230"/>
      <c r="L12" s="230"/>
      <c r="M12" s="230"/>
      <c r="N12" s="230"/>
      <c r="O12" s="230"/>
      <c r="P12" s="230"/>
    </row>
    <row r="13" ht="24" customHeight="1" spans="1:16">
      <c r="A13" s="231"/>
      <c r="B13" s="225"/>
      <c r="C13" s="232"/>
      <c r="D13" s="230"/>
      <c r="E13" s="230"/>
      <c r="F13" s="230"/>
      <c r="G13" s="230"/>
      <c r="H13" s="230"/>
      <c r="I13" s="230"/>
      <c r="J13" s="230"/>
      <c r="K13" s="230"/>
      <c r="L13" s="230"/>
      <c r="M13" s="230"/>
      <c r="N13" s="230"/>
      <c r="O13" s="230"/>
      <c r="P13" s="230"/>
    </row>
    <row r="14" ht="24" customHeight="1" spans="1:16">
      <c r="A14" s="231"/>
      <c r="B14" s="225"/>
      <c r="C14" s="232"/>
      <c r="D14" s="230"/>
      <c r="E14" s="230"/>
      <c r="F14" s="230"/>
      <c r="G14" s="230"/>
      <c r="H14" s="230"/>
      <c r="I14" s="230"/>
      <c r="J14" s="230"/>
      <c r="K14" s="230"/>
      <c r="L14" s="230"/>
      <c r="M14" s="230"/>
      <c r="N14" s="230"/>
      <c r="O14" s="230"/>
      <c r="P14" s="230"/>
    </row>
    <row r="15" ht="24" customHeight="1" spans="1:16">
      <c r="A15" s="231"/>
      <c r="B15" s="225"/>
      <c r="C15" s="232"/>
      <c r="D15" s="230"/>
      <c r="E15" s="230"/>
      <c r="F15" s="230"/>
      <c r="G15" s="230"/>
      <c r="H15" s="230"/>
      <c r="I15" s="230"/>
      <c r="J15" s="230"/>
      <c r="K15" s="230"/>
      <c r="L15" s="230"/>
      <c r="M15" s="230"/>
      <c r="N15" s="230"/>
      <c r="O15" s="230"/>
      <c r="P15" s="230"/>
    </row>
    <row r="16" ht="24" customHeight="1" spans="1:16">
      <c r="A16" s="231"/>
      <c r="B16" s="225"/>
      <c r="C16" s="232"/>
      <c r="D16" s="230"/>
      <c r="E16" s="230"/>
      <c r="F16" s="230"/>
      <c r="G16" s="230"/>
      <c r="H16" s="230"/>
      <c r="I16" s="230"/>
      <c r="J16" s="230"/>
      <c r="K16" s="230"/>
      <c r="L16" s="230"/>
      <c r="M16" s="230"/>
      <c r="N16" s="230"/>
      <c r="O16" s="230"/>
      <c r="P16" s="230"/>
    </row>
    <row r="17" ht="24" customHeight="1" spans="1:16">
      <c r="A17" s="231"/>
      <c r="B17" s="225"/>
      <c r="C17" s="232"/>
      <c r="D17" s="230"/>
      <c r="E17" s="230"/>
      <c r="F17" s="230"/>
      <c r="G17" s="230"/>
      <c r="H17" s="230"/>
      <c r="I17" s="230"/>
      <c r="J17" s="230"/>
      <c r="K17" s="230"/>
      <c r="L17" s="230"/>
      <c r="M17" s="230"/>
      <c r="N17" s="230"/>
      <c r="O17" s="230"/>
      <c r="P17" s="230"/>
    </row>
    <row r="18" ht="24" customHeight="1" spans="1:16">
      <c r="A18" s="231"/>
      <c r="B18" s="233"/>
      <c r="C18" s="232"/>
      <c r="D18" s="230"/>
      <c r="E18" s="230"/>
      <c r="F18" s="230"/>
      <c r="G18" s="230"/>
      <c r="H18" s="230"/>
      <c r="I18" s="230"/>
      <c r="J18" s="230"/>
      <c r="K18" s="230"/>
      <c r="L18" s="230"/>
      <c r="M18" s="230"/>
      <c r="N18" s="230"/>
      <c r="O18" s="230"/>
      <c r="P18" s="230"/>
    </row>
    <row r="19" ht="24" customHeight="1" spans="1:16">
      <c r="A19" s="231"/>
      <c r="B19" s="233"/>
      <c r="C19" s="232"/>
      <c r="D19" s="230"/>
      <c r="E19" s="230"/>
      <c r="F19" s="230"/>
      <c r="G19" s="230"/>
      <c r="H19" s="230"/>
      <c r="I19" s="230"/>
      <c r="J19" s="230"/>
      <c r="K19" s="230"/>
      <c r="L19" s="230"/>
      <c r="M19" s="230"/>
      <c r="N19" s="230"/>
      <c r="O19" s="230"/>
      <c r="P19" s="230"/>
    </row>
    <row r="20" ht="24" customHeight="1" spans="1:16">
      <c r="A20" s="231"/>
      <c r="B20" s="233"/>
      <c r="C20" s="232"/>
      <c r="D20" s="230"/>
      <c r="E20" s="230"/>
      <c r="F20" s="230"/>
      <c r="G20" s="230"/>
      <c r="H20" s="230"/>
      <c r="I20" s="230"/>
      <c r="J20" s="230"/>
      <c r="K20" s="230"/>
      <c r="L20" s="230"/>
      <c r="M20" s="230"/>
      <c r="N20" s="230"/>
      <c r="O20" s="230"/>
      <c r="P20" s="230"/>
    </row>
    <row r="21" ht="24" customHeight="1" spans="1:16">
      <c r="A21" s="231"/>
      <c r="B21" s="233"/>
      <c r="C21" s="232"/>
      <c r="D21" s="230"/>
      <c r="E21" s="230"/>
      <c r="F21" s="230"/>
      <c r="G21" s="230"/>
      <c r="H21" s="230"/>
      <c r="I21" s="230"/>
      <c r="J21" s="230"/>
      <c r="K21" s="230"/>
      <c r="L21" s="230"/>
      <c r="M21" s="230"/>
      <c r="N21" s="230"/>
      <c r="O21" s="230"/>
      <c r="P21" s="230"/>
    </row>
    <row r="22" ht="24" customHeight="1" spans="1:16">
      <c r="A22" s="231"/>
      <c r="B22" s="233"/>
      <c r="C22" s="232"/>
      <c r="D22" s="230"/>
      <c r="E22" s="230"/>
      <c r="F22" s="230"/>
      <c r="G22" s="230"/>
      <c r="H22" s="230"/>
      <c r="I22" s="230"/>
      <c r="J22" s="230"/>
      <c r="K22" s="230"/>
      <c r="L22" s="230"/>
      <c r="M22" s="230"/>
      <c r="N22" s="230"/>
      <c r="O22" s="230"/>
      <c r="P22" s="230"/>
    </row>
    <row r="23" ht="24" customHeight="1" spans="1:16">
      <c r="A23" s="231"/>
      <c r="B23" s="233"/>
      <c r="C23" s="232"/>
      <c r="D23" s="230"/>
      <c r="E23" s="230"/>
      <c r="F23" s="230"/>
      <c r="G23" s="230"/>
      <c r="H23" s="230"/>
      <c r="I23" s="230"/>
      <c r="J23" s="230"/>
      <c r="K23" s="230"/>
      <c r="L23" s="230"/>
      <c r="M23" s="230"/>
      <c r="N23" s="230"/>
      <c r="O23" s="230"/>
      <c r="P23" s="230"/>
    </row>
    <row r="24" ht="24" customHeight="1" spans="1:16">
      <c r="A24" s="231"/>
      <c r="B24" s="233"/>
      <c r="C24" s="232"/>
      <c r="D24" s="230"/>
      <c r="E24" s="230"/>
      <c r="F24" s="230"/>
      <c r="G24" s="230"/>
      <c r="H24" s="230"/>
      <c r="I24" s="230"/>
      <c r="J24" s="230"/>
      <c r="K24" s="230"/>
      <c r="L24" s="230"/>
      <c r="M24" s="230"/>
      <c r="N24" s="230"/>
      <c r="O24" s="230"/>
      <c r="P24" s="230"/>
    </row>
    <row r="25" ht="24" customHeight="1" spans="1:16">
      <c r="A25" s="231"/>
      <c r="B25" s="233"/>
      <c r="C25" s="232"/>
      <c r="D25" s="230"/>
      <c r="E25" s="230"/>
      <c r="F25" s="230"/>
      <c r="G25" s="230"/>
      <c r="H25" s="230"/>
      <c r="I25" s="230"/>
      <c r="J25" s="230"/>
      <c r="K25" s="230"/>
      <c r="L25" s="230"/>
      <c r="M25" s="230"/>
      <c r="N25" s="230"/>
      <c r="O25" s="230"/>
      <c r="P25" s="230"/>
    </row>
    <row r="26" ht="24" customHeight="1" spans="1:16">
      <c r="A26" s="231"/>
      <c r="B26" s="233"/>
      <c r="C26" s="232"/>
      <c r="D26" s="230"/>
      <c r="E26" s="230"/>
      <c r="F26" s="230"/>
      <c r="G26" s="230"/>
      <c r="H26" s="230"/>
      <c r="I26" s="230"/>
      <c r="J26" s="230"/>
      <c r="K26" s="230"/>
      <c r="L26" s="230"/>
      <c r="M26" s="230"/>
      <c r="N26" s="230"/>
      <c r="O26" s="230"/>
      <c r="P26" s="230"/>
    </row>
    <row r="27" ht="24" customHeight="1" spans="1:16">
      <c r="A27" s="231"/>
      <c r="B27" s="233"/>
      <c r="C27" s="232"/>
      <c r="D27" s="230"/>
      <c r="E27" s="230"/>
      <c r="F27" s="230"/>
      <c r="G27" s="230"/>
      <c r="H27" s="230"/>
      <c r="I27" s="230"/>
      <c r="J27" s="230"/>
      <c r="K27" s="230"/>
      <c r="L27" s="230"/>
      <c r="M27" s="230"/>
      <c r="N27" s="230"/>
      <c r="O27" s="230"/>
      <c r="P27" s="230"/>
    </row>
    <row r="28" ht="24" customHeight="1" spans="1:16">
      <c r="A28" s="231"/>
      <c r="B28" s="233"/>
      <c r="C28" s="232"/>
      <c r="D28" s="230"/>
      <c r="E28" s="230"/>
      <c r="F28" s="230"/>
      <c r="G28" s="230"/>
      <c r="H28" s="230"/>
      <c r="I28" s="230"/>
      <c r="J28" s="230"/>
      <c r="K28" s="230"/>
      <c r="L28" s="230"/>
      <c r="M28" s="230"/>
      <c r="N28" s="230"/>
      <c r="O28" s="230"/>
      <c r="P28" s="230"/>
    </row>
    <row r="2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topLeftCell="A13" workbookViewId="0">
      <selection activeCell="E41" sqref="E41"/>
    </sheetView>
  </sheetViews>
  <sheetFormatPr defaultColWidth="9" defaultRowHeight="11.25" outlineLevelCol="7"/>
  <cols>
    <col min="1" max="8" width="18.8333333333333" customWidth="1"/>
  </cols>
  <sheetData>
    <row r="1" ht="12" spans="8:8">
      <c r="H1" s="193" t="s">
        <v>534</v>
      </c>
    </row>
    <row r="2" ht="27" spans="1:8">
      <c r="A2" s="194" t="s">
        <v>535</v>
      </c>
      <c r="B2" s="195"/>
      <c r="C2" s="195"/>
      <c r="D2" s="195"/>
      <c r="E2" s="195"/>
      <c r="F2" s="195"/>
      <c r="G2" s="195"/>
      <c r="H2" s="195"/>
    </row>
    <row r="3" ht="20.25" spans="1:8">
      <c r="A3" s="2" t="s">
        <v>536</v>
      </c>
      <c r="B3" s="2"/>
      <c r="C3" s="2"/>
      <c r="D3" s="2"/>
      <c r="E3" s="2"/>
      <c r="F3" s="2"/>
      <c r="G3" s="2"/>
      <c r="H3" s="2"/>
    </row>
    <row r="4" s="55" customFormat="1" ht="14.25" spans="1:8">
      <c r="A4" s="48" t="s">
        <v>537</v>
      </c>
      <c r="B4" s="48"/>
      <c r="C4" s="48"/>
      <c r="D4" s="48"/>
      <c r="E4" s="4"/>
      <c r="F4" s="3" t="s">
        <v>538</v>
      </c>
      <c r="G4" s="3"/>
      <c r="H4" s="3"/>
    </row>
    <row r="5" s="55" customFormat="1" ht="26.25" customHeight="1" spans="1:8">
      <c r="A5" s="5" t="s">
        <v>539</v>
      </c>
      <c r="B5" s="9" t="s">
        <v>540</v>
      </c>
      <c r="C5" s="9"/>
      <c r="D5" s="8" t="s">
        <v>118</v>
      </c>
      <c r="E5" s="9"/>
      <c r="F5" s="9"/>
      <c r="G5" s="9"/>
      <c r="H5" s="9"/>
    </row>
    <row r="6" s="55" customFormat="1" ht="14.25" spans="1:8">
      <c r="A6" s="5"/>
      <c r="B6" s="9" t="s">
        <v>541</v>
      </c>
      <c r="C6" s="9"/>
      <c r="D6" s="8" t="s">
        <v>542</v>
      </c>
      <c r="E6" s="9"/>
      <c r="F6" s="9" t="s">
        <v>543</v>
      </c>
      <c r="G6" s="8" t="s">
        <v>544</v>
      </c>
      <c r="H6" s="9"/>
    </row>
    <row r="7" s="55" customFormat="1" ht="14.25" spans="1:8">
      <c r="A7" s="5"/>
      <c r="B7" s="9" t="s">
        <v>545</v>
      </c>
      <c r="C7" s="9"/>
      <c r="D7" s="196" t="s">
        <v>546</v>
      </c>
      <c r="E7" s="9"/>
      <c r="F7" s="9" t="s">
        <v>547</v>
      </c>
      <c r="G7" s="196" t="s">
        <v>548</v>
      </c>
      <c r="H7" s="9"/>
    </row>
    <row r="8" s="55" customFormat="1" ht="264" customHeight="1" spans="1:8">
      <c r="A8" s="5"/>
      <c r="B8" s="9" t="s">
        <v>549</v>
      </c>
      <c r="C8" s="9"/>
      <c r="D8" s="131" t="s">
        <v>550</v>
      </c>
      <c r="E8" s="20"/>
      <c r="F8" s="20"/>
      <c r="G8" s="20"/>
      <c r="H8" s="20"/>
    </row>
    <row r="9" s="55" customFormat="1" ht="14.25" spans="1:8">
      <c r="A9" s="5"/>
      <c r="B9" s="13" t="s">
        <v>551</v>
      </c>
      <c r="C9" s="13"/>
      <c r="D9" s="13"/>
      <c r="E9" s="13"/>
      <c r="F9" s="13"/>
      <c r="G9" s="13"/>
      <c r="H9" s="13"/>
    </row>
    <row r="10" s="55" customFormat="1" ht="28.5" spans="1:8">
      <c r="A10" s="5"/>
      <c r="B10" s="9" t="s">
        <v>552</v>
      </c>
      <c r="C10" s="9"/>
      <c r="D10" s="9" t="s">
        <v>91</v>
      </c>
      <c r="E10" s="9" t="s">
        <v>92</v>
      </c>
      <c r="F10" s="9" t="s">
        <v>553</v>
      </c>
      <c r="G10" s="9" t="s">
        <v>554</v>
      </c>
      <c r="H10" s="9"/>
    </row>
    <row r="11" s="55" customFormat="1" ht="14.25" spans="1:8">
      <c r="A11" s="5"/>
      <c r="B11" s="16">
        <v>4121.77</v>
      </c>
      <c r="C11" s="9"/>
      <c r="D11" s="197">
        <v>3941.77</v>
      </c>
      <c r="E11" s="198"/>
      <c r="F11" s="16">
        <v>180</v>
      </c>
      <c r="G11" s="16"/>
      <c r="H11" s="9"/>
    </row>
    <row r="12" s="55" customFormat="1" ht="14.25" spans="1:8">
      <c r="A12" s="5"/>
      <c r="B12" s="13" t="s">
        <v>555</v>
      </c>
      <c r="C12" s="13"/>
      <c r="D12" s="13"/>
      <c r="E12" s="13"/>
      <c r="F12" s="13"/>
      <c r="G12" s="13"/>
      <c r="H12" s="13"/>
    </row>
    <row r="13" s="55" customFormat="1" ht="14.25" spans="1:8">
      <c r="A13" s="5"/>
      <c r="B13" s="9" t="s">
        <v>556</v>
      </c>
      <c r="C13" s="9"/>
      <c r="D13" s="9" t="s">
        <v>218</v>
      </c>
      <c r="E13" s="9"/>
      <c r="F13" s="9" t="s">
        <v>219</v>
      </c>
      <c r="G13" s="9"/>
      <c r="H13" s="9"/>
    </row>
    <row r="14" s="55" customFormat="1" ht="14.25" spans="1:8">
      <c r="A14" s="5"/>
      <c r="B14" s="16">
        <v>4121.77</v>
      </c>
      <c r="C14" s="9"/>
      <c r="D14" s="197">
        <v>2816.77</v>
      </c>
      <c r="E14" s="199"/>
      <c r="F14" s="16">
        <v>1305</v>
      </c>
      <c r="G14" s="9"/>
      <c r="H14" s="9"/>
    </row>
    <row r="15" s="55" customFormat="1" ht="14.25" spans="1:8">
      <c r="A15" s="5"/>
      <c r="B15" s="9" t="s">
        <v>557</v>
      </c>
      <c r="C15" s="9"/>
      <c r="D15" s="13" t="s">
        <v>558</v>
      </c>
      <c r="E15" s="13"/>
      <c r="F15" s="13"/>
      <c r="G15" s="13"/>
      <c r="H15" s="13"/>
    </row>
    <row r="16" s="55" customFormat="1" ht="14.25" spans="1:8">
      <c r="A16" s="5"/>
      <c r="B16" s="9" t="s">
        <v>195</v>
      </c>
      <c r="C16" s="9"/>
      <c r="D16" s="9" t="s">
        <v>559</v>
      </c>
      <c r="E16" s="9"/>
      <c r="F16" s="9" t="s">
        <v>560</v>
      </c>
      <c r="G16" s="9"/>
      <c r="H16" s="9" t="s">
        <v>274</v>
      </c>
    </row>
    <row r="17" s="55" customFormat="1" ht="14.25" spans="1:8">
      <c r="A17" s="5"/>
      <c r="B17" s="8" t="s">
        <v>561</v>
      </c>
      <c r="C17" s="8"/>
      <c r="D17" s="200" t="s">
        <v>562</v>
      </c>
      <c r="E17" s="200"/>
      <c r="F17" s="200" t="s">
        <v>281</v>
      </c>
      <c r="G17" s="200"/>
      <c r="H17" s="200" t="s">
        <v>563</v>
      </c>
    </row>
    <row r="18" s="55" customFormat="1" ht="105.75" customHeight="1" spans="1:8">
      <c r="A18" s="5" t="s">
        <v>564</v>
      </c>
      <c r="B18" s="20" t="s">
        <v>565</v>
      </c>
      <c r="C18" s="20"/>
      <c r="D18" s="20"/>
      <c r="E18" s="20"/>
      <c r="F18" s="20"/>
      <c r="G18" s="20"/>
      <c r="H18" s="20"/>
    </row>
    <row r="19" s="55" customFormat="1" ht="14.25" spans="1:8">
      <c r="A19" s="5" t="s">
        <v>566</v>
      </c>
      <c r="B19" s="13" t="s">
        <v>567</v>
      </c>
      <c r="C19" s="13"/>
      <c r="D19" s="13" t="s">
        <v>568</v>
      </c>
      <c r="E19" s="13" t="s">
        <v>569</v>
      </c>
      <c r="F19" s="13"/>
      <c r="G19" s="13" t="s">
        <v>570</v>
      </c>
      <c r="H19" s="13"/>
    </row>
    <row r="20" s="55" customFormat="1" ht="42.95" customHeight="1" spans="1:8">
      <c r="A20" s="5"/>
      <c r="B20" s="9" t="s">
        <v>571</v>
      </c>
      <c r="C20" s="9"/>
      <c r="D20" s="40" t="s">
        <v>572</v>
      </c>
      <c r="E20" s="8" t="s">
        <v>573</v>
      </c>
      <c r="F20" s="9"/>
      <c r="G20" s="130" t="s">
        <v>574</v>
      </c>
      <c r="H20" s="130"/>
    </row>
    <row r="21" s="55" customFormat="1" ht="36.95" customHeight="1" spans="1:8">
      <c r="A21" s="5"/>
      <c r="B21" s="9"/>
      <c r="C21" s="9"/>
      <c r="D21" s="9" t="s">
        <v>575</v>
      </c>
      <c r="E21" s="8" t="s">
        <v>576</v>
      </c>
      <c r="F21" s="9"/>
      <c r="G21" s="201">
        <v>1</v>
      </c>
      <c r="H21" s="130"/>
    </row>
    <row r="22" s="55" customFormat="1" ht="14.25" spans="1:8">
      <c r="A22" s="5"/>
      <c r="B22" s="9"/>
      <c r="C22" s="9"/>
      <c r="D22" s="9" t="s">
        <v>577</v>
      </c>
      <c r="E22" s="202" t="s">
        <v>578</v>
      </c>
      <c r="F22" s="191"/>
      <c r="G22" s="130" t="s">
        <v>579</v>
      </c>
      <c r="H22" s="130"/>
    </row>
    <row r="23" s="55" customFormat="1" ht="14.25" spans="1:8">
      <c r="A23" s="5"/>
      <c r="B23" s="9"/>
      <c r="C23" s="9"/>
      <c r="D23" s="9" t="s">
        <v>580</v>
      </c>
      <c r="E23" s="202" t="s">
        <v>581</v>
      </c>
      <c r="F23" s="191"/>
      <c r="G23" s="201">
        <v>1</v>
      </c>
      <c r="H23" s="130"/>
    </row>
    <row r="24" s="55" customFormat="1" ht="14.25" spans="1:8">
      <c r="A24" s="5"/>
      <c r="B24" s="13" t="s">
        <v>567</v>
      </c>
      <c r="C24" s="13"/>
      <c r="D24" s="13" t="s">
        <v>568</v>
      </c>
      <c r="E24" s="13" t="s">
        <v>569</v>
      </c>
      <c r="F24" s="13"/>
      <c r="G24" s="13" t="s">
        <v>570</v>
      </c>
      <c r="H24" s="13"/>
    </row>
    <row r="25" s="55" customFormat="1" ht="14.25" spans="1:8">
      <c r="A25" s="5"/>
      <c r="B25" s="9" t="s">
        <v>582</v>
      </c>
      <c r="C25" s="9"/>
      <c r="D25" s="9" t="s">
        <v>583</v>
      </c>
      <c r="E25" s="203" t="s">
        <v>584</v>
      </c>
      <c r="F25" s="204"/>
      <c r="G25" s="201" t="s">
        <v>585</v>
      </c>
      <c r="H25" s="130"/>
    </row>
    <row r="26" s="55" customFormat="1" ht="14.25" spans="1:8">
      <c r="A26" s="5"/>
      <c r="B26" s="9"/>
      <c r="C26" s="9"/>
      <c r="D26" s="40" t="s">
        <v>586</v>
      </c>
      <c r="E26" s="203" t="s">
        <v>587</v>
      </c>
      <c r="F26" s="204"/>
      <c r="G26" s="201" t="s">
        <v>588</v>
      </c>
      <c r="H26" s="130"/>
    </row>
    <row r="27" s="55" customFormat="1" ht="14.25" spans="1:8">
      <c r="A27" s="5"/>
      <c r="B27" s="9"/>
      <c r="C27" s="9"/>
      <c r="D27" s="188"/>
      <c r="E27" s="203" t="s">
        <v>589</v>
      </c>
      <c r="F27" s="204"/>
      <c r="G27" s="201" t="s">
        <v>590</v>
      </c>
      <c r="H27" s="130"/>
    </row>
    <row r="28" s="55" customFormat="1" ht="14.25" spans="1:8">
      <c r="A28" s="5"/>
      <c r="B28" s="9"/>
      <c r="C28" s="9"/>
      <c r="D28" s="9" t="s">
        <v>591</v>
      </c>
      <c r="E28" s="205" t="s">
        <v>592</v>
      </c>
      <c r="F28" s="205"/>
      <c r="G28" s="201" t="s">
        <v>593</v>
      </c>
      <c r="H28" s="130"/>
    </row>
    <row r="29" s="55" customFormat="1" ht="14.25" spans="1:8">
      <c r="A29" s="5"/>
      <c r="B29" s="9"/>
      <c r="C29" s="9"/>
      <c r="D29" s="40" t="s">
        <v>594</v>
      </c>
      <c r="E29" s="206" t="s">
        <v>595</v>
      </c>
      <c r="F29" s="207"/>
      <c r="G29" s="201" t="s">
        <v>590</v>
      </c>
      <c r="H29" s="130"/>
    </row>
    <row r="30" s="55" customFormat="1" ht="14.25" spans="1:8">
      <c r="A30" s="5"/>
      <c r="B30" s="9"/>
      <c r="C30" s="9"/>
      <c r="D30" s="188"/>
      <c r="E30" s="208" t="s">
        <v>589</v>
      </c>
      <c r="F30" s="209"/>
      <c r="G30" s="201" t="s">
        <v>590</v>
      </c>
      <c r="H30" s="130"/>
    </row>
    <row r="31" s="55" customFormat="1" ht="28.5" spans="1:8">
      <c r="A31" s="5"/>
      <c r="B31" s="9"/>
      <c r="C31" s="9"/>
      <c r="D31" s="9" t="s">
        <v>596</v>
      </c>
      <c r="E31" s="205" t="s">
        <v>597</v>
      </c>
      <c r="F31" s="205"/>
      <c r="G31" s="201" t="s">
        <v>590</v>
      </c>
      <c r="H31" s="130"/>
    </row>
    <row r="32" s="55" customFormat="1" ht="73.5" customHeight="1" spans="1:8">
      <c r="A32" s="5" t="s">
        <v>598</v>
      </c>
      <c r="B32" s="210" t="s">
        <v>599</v>
      </c>
      <c r="C32" s="10"/>
      <c r="D32" s="10"/>
      <c r="E32" s="10"/>
      <c r="F32" s="10"/>
      <c r="G32" s="10"/>
      <c r="H32" s="7"/>
    </row>
    <row r="33" s="55" customFormat="1" ht="95.1" customHeight="1" spans="1:8">
      <c r="A33" s="5" t="s">
        <v>600</v>
      </c>
      <c r="B33" s="108" t="s">
        <v>601</v>
      </c>
      <c r="C33" s="108"/>
      <c r="D33" s="108"/>
      <c r="E33" s="108"/>
      <c r="F33" s="108"/>
      <c r="G33" s="108"/>
      <c r="H33" s="108"/>
    </row>
  </sheetData>
  <sheetProtection formatCells="0" formatColumns="0" formatRows="0"/>
  <mergeCells count="71">
    <mergeCell ref="A2:H2"/>
    <mergeCell ref="A3:H3"/>
    <mergeCell ref="A4:D4"/>
    <mergeCell ref="F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B32:H32"/>
    <mergeCell ref="B33:H33"/>
    <mergeCell ref="A5:A17"/>
    <mergeCell ref="A19:A31"/>
    <mergeCell ref="D26:D27"/>
    <mergeCell ref="D29:D30"/>
    <mergeCell ref="B20:C23"/>
    <mergeCell ref="B25:C31"/>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zoomScale="88" zoomScaleNormal="88" topLeftCell="B31" workbookViewId="0">
      <selection activeCell="V21" sqref="V21"/>
    </sheetView>
  </sheetViews>
  <sheetFormatPr defaultColWidth="9" defaultRowHeight="11.25"/>
  <cols>
    <col min="1" max="13" width="13.1666666666667" customWidth="1"/>
  </cols>
  <sheetData>
    <row r="1" spans="13:13">
      <c r="M1" s="47" t="s">
        <v>602</v>
      </c>
    </row>
    <row r="2" ht="27" spans="1:13">
      <c r="A2" s="1" t="s">
        <v>603</v>
      </c>
      <c r="B2" s="1"/>
      <c r="C2" s="1"/>
      <c r="D2" s="1"/>
      <c r="E2" s="1"/>
      <c r="F2" s="1"/>
      <c r="G2" s="1"/>
      <c r="H2" s="1"/>
      <c r="I2" s="1"/>
      <c r="J2" s="1"/>
      <c r="K2" s="1"/>
      <c r="L2" s="1"/>
      <c r="M2" s="1"/>
    </row>
    <row r="3" ht="20.25" spans="1:13">
      <c r="A3" s="2" t="s">
        <v>604</v>
      </c>
      <c r="B3" s="2"/>
      <c r="C3" s="2"/>
      <c r="D3" s="2"/>
      <c r="E3" s="2"/>
      <c r="F3" s="2"/>
      <c r="G3" s="2"/>
      <c r="H3" s="2"/>
      <c r="I3" s="2"/>
      <c r="J3" s="2"/>
      <c r="K3" s="2"/>
      <c r="L3" s="2"/>
      <c r="M3" s="2"/>
    </row>
    <row r="4" s="55" customFormat="1" ht="14.25" spans="1:13">
      <c r="A4" s="3" t="s">
        <v>605</v>
      </c>
      <c r="B4" s="3"/>
      <c r="C4" s="3"/>
      <c r="D4" s="3"/>
      <c r="E4" s="4"/>
      <c r="F4" s="4"/>
      <c r="G4" s="4"/>
      <c r="H4" s="4"/>
      <c r="I4" s="48" t="s">
        <v>538</v>
      </c>
      <c r="J4" s="48"/>
      <c r="K4" s="48"/>
      <c r="L4" s="48"/>
      <c r="M4" s="4"/>
    </row>
    <row r="5" s="55" customFormat="1" ht="14.25" spans="1:13">
      <c r="A5" s="5" t="s">
        <v>606</v>
      </c>
      <c r="B5" s="6" t="s">
        <v>307</v>
      </c>
      <c r="C5" s="7"/>
      <c r="D5" s="8" t="s">
        <v>607</v>
      </c>
      <c r="E5" s="9"/>
      <c r="F5" s="9"/>
      <c r="G5" s="9"/>
      <c r="H5" s="9"/>
      <c r="I5" s="9"/>
      <c r="J5" s="9"/>
      <c r="K5" s="9"/>
      <c r="L5" s="9"/>
      <c r="M5" s="9"/>
    </row>
    <row r="6" s="55" customFormat="1" ht="14.25" spans="1:13">
      <c r="A6" s="5"/>
      <c r="B6" s="6" t="s">
        <v>608</v>
      </c>
      <c r="C6" s="7"/>
      <c r="D6" s="8" t="s">
        <v>609</v>
      </c>
      <c r="E6" s="9"/>
      <c r="F6" s="9"/>
      <c r="G6" s="9"/>
      <c r="H6" s="9"/>
      <c r="I6" s="9"/>
      <c r="J6" s="9"/>
      <c r="K6" s="9"/>
      <c r="L6" s="9"/>
      <c r="M6" s="9"/>
    </row>
    <row r="7" s="55" customFormat="1" ht="14.25" spans="1:13">
      <c r="A7" s="5"/>
      <c r="B7" s="6" t="s">
        <v>610</v>
      </c>
      <c r="C7" s="7"/>
      <c r="D7" s="130" t="s">
        <v>118</v>
      </c>
      <c r="E7" s="130"/>
      <c r="F7" s="130"/>
      <c r="G7" s="9" t="s">
        <v>611</v>
      </c>
      <c r="H7" s="9"/>
      <c r="I7" s="9"/>
      <c r="J7" s="130" t="s">
        <v>612</v>
      </c>
      <c r="K7" s="130"/>
      <c r="L7" s="130"/>
      <c r="M7" s="130"/>
    </row>
    <row r="8" s="55" customFormat="1" ht="14.25" spans="1:13">
      <c r="A8" s="5"/>
      <c r="B8" s="6" t="s">
        <v>613</v>
      </c>
      <c r="C8" s="7"/>
      <c r="D8" s="130" t="s">
        <v>614</v>
      </c>
      <c r="E8" s="130"/>
      <c r="F8" s="130"/>
      <c r="G8" s="9" t="s">
        <v>543</v>
      </c>
      <c r="H8" s="9"/>
      <c r="I8" s="9"/>
      <c r="J8" s="44" t="s">
        <v>615</v>
      </c>
      <c r="K8" s="10"/>
      <c r="L8" s="10"/>
      <c r="M8" s="7"/>
    </row>
    <row r="9" s="55" customFormat="1" ht="30" customHeight="1" spans="1:13">
      <c r="A9" s="5"/>
      <c r="B9" s="6" t="s">
        <v>541</v>
      </c>
      <c r="C9" s="7"/>
      <c r="D9" s="130" t="s">
        <v>616</v>
      </c>
      <c r="E9" s="130"/>
      <c r="F9" s="130"/>
      <c r="G9" s="9" t="s">
        <v>543</v>
      </c>
      <c r="H9" s="9"/>
      <c r="I9" s="9"/>
      <c r="J9" s="9" t="s">
        <v>615</v>
      </c>
      <c r="K9" s="9"/>
      <c r="L9" s="9"/>
      <c r="M9" s="9"/>
    </row>
    <row r="10" s="55" customFormat="1" ht="14.25" spans="1:13">
      <c r="A10" s="5"/>
      <c r="B10" s="6" t="s">
        <v>617</v>
      </c>
      <c r="C10" s="7"/>
      <c r="D10" s="8" t="s">
        <v>618</v>
      </c>
      <c r="E10" s="9"/>
      <c r="F10" s="9"/>
      <c r="G10" s="9"/>
      <c r="H10" s="9"/>
      <c r="I10" s="9"/>
      <c r="J10" s="9"/>
      <c r="K10" s="9"/>
      <c r="L10" s="9"/>
      <c r="M10" s="9"/>
    </row>
    <row r="11" s="55" customFormat="1" ht="133.5" customHeight="1" spans="1:13">
      <c r="A11" s="5"/>
      <c r="B11" s="6" t="s">
        <v>619</v>
      </c>
      <c r="C11" s="7"/>
      <c r="D11" s="131" t="s">
        <v>620</v>
      </c>
      <c r="E11" s="20"/>
      <c r="F11" s="20"/>
      <c r="G11" s="20"/>
      <c r="H11" s="20"/>
      <c r="I11" s="20"/>
      <c r="J11" s="20"/>
      <c r="K11" s="20"/>
      <c r="L11" s="20"/>
      <c r="M11" s="20"/>
    </row>
    <row r="12" s="55" customFormat="1" ht="57.95" customHeight="1" spans="1:13">
      <c r="A12" s="5"/>
      <c r="B12" s="6" t="s">
        <v>621</v>
      </c>
      <c r="C12" s="7"/>
      <c r="D12" s="131" t="s">
        <v>622</v>
      </c>
      <c r="E12" s="20"/>
      <c r="F12" s="20"/>
      <c r="G12" s="20"/>
      <c r="H12" s="20"/>
      <c r="I12" s="20"/>
      <c r="J12" s="20"/>
      <c r="K12" s="20"/>
      <c r="L12" s="20"/>
      <c r="M12" s="20"/>
    </row>
    <row r="13" s="55" customFormat="1" ht="14.25" spans="1:13">
      <c r="A13" s="5" t="s">
        <v>623</v>
      </c>
      <c r="B13" s="11" t="s">
        <v>624</v>
      </c>
      <c r="C13" s="12"/>
      <c r="D13" s="13" t="s">
        <v>625</v>
      </c>
      <c r="E13" s="13"/>
      <c r="F13" s="13" t="s">
        <v>626</v>
      </c>
      <c r="G13" s="13"/>
      <c r="H13" s="13"/>
      <c r="I13" s="13"/>
      <c r="J13" s="13" t="s">
        <v>627</v>
      </c>
      <c r="K13" s="13"/>
      <c r="L13" s="13"/>
      <c r="M13" s="13"/>
    </row>
    <row r="14" s="55" customFormat="1" ht="14.25" spans="1:13">
      <c r="A14" s="5"/>
      <c r="B14" s="14"/>
      <c r="C14" s="15"/>
      <c r="D14" s="9" t="s">
        <v>628</v>
      </c>
      <c r="E14" s="9"/>
      <c r="F14" s="16"/>
      <c r="G14" s="9"/>
      <c r="H14" s="9"/>
      <c r="I14" s="9"/>
      <c r="J14" s="16">
        <v>100</v>
      </c>
      <c r="K14" s="9"/>
      <c r="L14" s="9"/>
      <c r="M14" s="9"/>
    </row>
    <row r="15" s="55" customFormat="1" ht="14.25" spans="1:13">
      <c r="A15" s="5"/>
      <c r="B15" s="14"/>
      <c r="C15" s="15"/>
      <c r="D15" s="9" t="s">
        <v>629</v>
      </c>
      <c r="E15" s="9"/>
      <c r="F15" s="16"/>
      <c r="G15" s="9"/>
      <c r="H15" s="9"/>
      <c r="I15" s="9"/>
      <c r="J15" s="16">
        <v>100</v>
      </c>
      <c r="K15" s="9"/>
      <c r="L15" s="9"/>
      <c r="M15" s="9"/>
    </row>
    <row r="16" s="55" customFormat="1" ht="14.25" spans="1:13">
      <c r="A16" s="5"/>
      <c r="B16" s="14"/>
      <c r="C16" s="15"/>
      <c r="D16" s="9" t="s">
        <v>630</v>
      </c>
      <c r="E16" s="9"/>
      <c r="F16" s="16"/>
      <c r="G16" s="9"/>
      <c r="H16" s="9"/>
      <c r="I16" s="9"/>
      <c r="J16" s="16"/>
      <c r="K16" s="9"/>
      <c r="L16" s="9"/>
      <c r="M16" s="9"/>
    </row>
    <row r="17" s="55" customFormat="1" ht="14.25" spans="1:13">
      <c r="A17" s="5"/>
      <c r="B17" s="14"/>
      <c r="C17" s="15"/>
      <c r="D17" s="9" t="s">
        <v>631</v>
      </c>
      <c r="E17" s="9"/>
      <c r="F17" s="16"/>
      <c r="G17" s="9"/>
      <c r="H17" s="9"/>
      <c r="I17" s="9"/>
      <c r="J17" s="16"/>
      <c r="K17" s="9"/>
      <c r="L17" s="9"/>
      <c r="M17" s="9"/>
    </row>
    <row r="18" s="55" customFormat="1" ht="14.25" spans="1:13">
      <c r="A18" s="5"/>
      <c r="B18" s="17"/>
      <c r="C18" s="18"/>
      <c r="D18" s="9" t="s">
        <v>632</v>
      </c>
      <c r="E18" s="9"/>
      <c r="F18" s="16"/>
      <c r="G18" s="9"/>
      <c r="H18" s="9"/>
      <c r="I18" s="9"/>
      <c r="J18" s="16"/>
      <c r="K18" s="9"/>
      <c r="L18" s="9"/>
      <c r="M18" s="9"/>
    </row>
    <row r="19" s="55" customFormat="1" ht="14.25" spans="1:13">
      <c r="A19" s="5"/>
      <c r="B19" s="11" t="s">
        <v>633</v>
      </c>
      <c r="C19" s="12"/>
      <c r="D19" s="9" t="s">
        <v>625</v>
      </c>
      <c r="E19" s="9"/>
      <c r="F19" s="9" t="s">
        <v>634</v>
      </c>
      <c r="G19" s="9"/>
      <c r="H19" s="9"/>
      <c r="I19" s="9" t="s">
        <v>635</v>
      </c>
      <c r="J19" s="9"/>
      <c r="K19" s="9"/>
      <c r="L19" s="9" t="s">
        <v>636</v>
      </c>
      <c r="M19" s="9"/>
    </row>
    <row r="20" s="55" customFormat="1" ht="14.25" spans="1:13">
      <c r="A20" s="5"/>
      <c r="B20" s="14"/>
      <c r="C20" s="15"/>
      <c r="D20" s="9" t="s">
        <v>628</v>
      </c>
      <c r="E20" s="9"/>
      <c r="F20" s="20"/>
      <c r="G20" s="20"/>
      <c r="H20" s="20"/>
      <c r="I20" s="189">
        <v>100</v>
      </c>
      <c r="J20" s="190"/>
      <c r="K20" s="191"/>
      <c r="L20" s="192"/>
      <c r="M20" s="192"/>
    </row>
    <row r="21" s="55" customFormat="1" ht="51.95" customHeight="1" spans="1:13">
      <c r="A21" s="5"/>
      <c r="B21" s="14"/>
      <c r="C21" s="15"/>
      <c r="D21" s="20">
        <v>1</v>
      </c>
      <c r="E21" s="20"/>
      <c r="F21" s="20"/>
      <c r="G21" s="20"/>
      <c r="H21" s="20"/>
      <c r="I21" s="189">
        <v>30</v>
      </c>
      <c r="J21" s="190"/>
      <c r="K21" s="191"/>
      <c r="L21" s="192" t="s">
        <v>637</v>
      </c>
      <c r="M21" s="192"/>
    </row>
    <row r="22" s="55" customFormat="1" ht="75.95" customHeight="1" spans="1:13">
      <c r="A22" s="5"/>
      <c r="B22" s="14"/>
      <c r="C22" s="15"/>
      <c r="D22" s="20">
        <v>2</v>
      </c>
      <c r="E22" s="20"/>
      <c r="F22" s="20"/>
      <c r="G22" s="20"/>
      <c r="H22" s="20"/>
      <c r="I22" s="189">
        <v>30</v>
      </c>
      <c r="J22" s="190"/>
      <c r="K22" s="191"/>
      <c r="L22" s="192" t="s">
        <v>638</v>
      </c>
      <c r="M22" s="192"/>
    </row>
    <row r="23" s="55" customFormat="1" ht="38.1" customHeight="1" spans="1:13">
      <c r="A23" s="5"/>
      <c r="B23" s="14"/>
      <c r="C23" s="15"/>
      <c r="D23" s="20">
        <v>3</v>
      </c>
      <c r="E23" s="20"/>
      <c r="F23" s="9"/>
      <c r="G23" s="9"/>
      <c r="H23" s="9"/>
      <c r="I23" s="130">
        <v>40</v>
      </c>
      <c r="J23" s="130"/>
      <c r="K23" s="130"/>
      <c r="L23" s="192" t="s">
        <v>639</v>
      </c>
      <c r="M23" s="192"/>
    </row>
    <row r="24" s="55" customFormat="1" ht="47.1" customHeight="1" spans="1:13">
      <c r="A24" s="21" t="s">
        <v>640</v>
      </c>
      <c r="B24" s="21"/>
      <c r="C24" s="21"/>
      <c r="D24" s="8" t="s">
        <v>641</v>
      </c>
      <c r="E24" s="9"/>
      <c r="F24" s="9"/>
      <c r="G24" s="9"/>
      <c r="H24" s="9"/>
      <c r="I24" s="9"/>
      <c r="J24" s="9"/>
      <c r="K24" s="9"/>
      <c r="L24" s="9"/>
      <c r="M24" s="9"/>
    </row>
    <row r="25" s="55" customFormat="1" ht="14.25" spans="1:13">
      <c r="A25" s="22" t="s">
        <v>642</v>
      </c>
      <c r="B25" s="23"/>
      <c r="C25" s="24" t="s">
        <v>643</v>
      </c>
      <c r="D25" s="24"/>
      <c r="E25" s="24"/>
      <c r="F25" s="24"/>
      <c r="G25" s="24"/>
      <c r="H25" s="13" t="s">
        <v>644</v>
      </c>
      <c r="I25" s="13"/>
      <c r="J25" s="13"/>
      <c r="K25" s="13" t="s">
        <v>645</v>
      </c>
      <c r="L25" s="13"/>
      <c r="M25" s="13"/>
    </row>
    <row r="26" s="55" customFormat="1" ht="34.5" customHeight="1" spans="1:13">
      <c r="A26" s="25"/>
      <c r="B26" s="26"/>
      <c r="C26" s="177" t="s">
        <v>646</v>
      </c>
      <c r="D26" s="178"/>
      <c r="E26" s="178"/>
      <c r="F26" s="178"/>
      <c r="G26" s="179"/>
      <c r="H26" s="142" t="s">
        <v>647</v>
      </c>
      <c r="I26" s="156"/>
      <c r="J26" s="157"/>
      <c r="K26" s="142" t="s">
        <v>648</v>
      </c>
      <c r="L26" s="156"/>
      <c r="M26" s="157"/>
    </row>
    <row r="27" s="55" customFormat="1" ht="14.25" customHeight="1" spans="1:13">
      <c r="A27" s="25"/>
      <c r="B27" s="26"/>
      <c r="C27" s="180"/>
      <c r="D27" s="181"/>
      <c r="E27" s="181"/>
      <c r="F27" s="181"/>
      <c r="G27" s="182"/>
      <c r="H27" s="146"/>
      <c r="I27" s="158"/>
      <c r="J27" s="159"/>
      <c r="K27" s="146"/>
      <c r="L27" s="158"/>
      <c r="M27" s="159"/>
    </row>
    <row r="28" s="55" customFormat="1" ht="14.25" customHeight="1" spans="1:13">
      <c r="A28" s="25"/>
      <c r="B28" s="26"/>
      <c r="C28" s="183"/>
      <c r="D28" s="184"/>
      <c r="E28" s="184"/>
      <c r="F28" s="184"/>
      <c r="G28" s="185"/>
      <c r="H28" s="150"/>
      <c r="I28" s="160"/>
      <c r="J28" s="161"/>
      <c r="K28" s="150"/>
      <c r="L28" s="160"/>
      <c r="M28" s="161"/>
    </row>
    <row r="29" s="55" customFormat="1" ht="63" customHeight="1" spans="1:13">
      <c r="A29" s="37" t="s">
        <v>649</v>
      </c>
      <c r="B29" s="38" t="s">
        <v>650</v>
      </c>
      <c r="C29" s="131" t="s">
        <v>651</v>
      </c>
      <c r="D29" s="20"/>
      <c r="E29" s="20"/>
      <c r="F29" s="20"/>
      <c r="G29" s="20"/>
      <c r="H29" s="20"/>
      <c r="I29" s="20"/>
      <c r="J29" s="20"/>
      <c r="K29" s="20"/>
      <c r="L29" s="20"/>
      <c r="M29" s="20"/>
    </row>
    <row r="30" s="55" customFormat="1" ht="71.1" customHeight="1" spans="1:13">
      <c r="A30" s="39"/>
      <c r="B30" s="38" t="s">
        <v>652</v>
      </c>
      <c r="C30" s="131" t="s">
        <v>653</v>
      </c>
      <c r="D30" s="20"/>
      <c r="E30" s="20"/>
      <c r="F30" s="20"/>
      <c r="G30" s="20"/>
      <c r="H30" s="20"/>
      <c r="I30" s="20"/>
      <c r="J30" s="20"/>
      <c r="K30" s="20"/>
      <c r="L30" s="20"/>
      <c r="M30" s="20"/>
    </row>
    <row r="31" s="55" customFormat="1" ht="23.25" customHeight="1" spans="1:13">
      <c r="A31" s="39"/>
      <c r="B31" s="40" t="s">
        <v>654</v>
      </c>
      <c r="C31" s="9" t="s">
        <v>567</v>
      </c>
      <c r="D31" s="9"/>
      <c r="E31" s="9" t="s">
        <v>568</v>
      </c>
      <c r="F31" s="9"/>
      <c r="G31" s="9"/>
      <c r="H31" s="9" t="s">
        <v>569</v>
      </c>
      <c r="I31" s="9"/>
      <c r="J31" s="9"/>
      <c r="K31" s="9"/>
      <c r="L31" s="9" t="s">
        <v>570</v>
      </c>
      <c r="M31" s="9"/>
    </row>
    <row r="32" s="55" customFormat="1" ht="120" customHeight="1" spans="1:13">
      <c r="A32" s="39"/>
      <c r="B32" s="41"/>
      <c r="C32" s="9" t="s">
        <v>655</v>
      </c>
      <c r="D32" s="9"/>
      <c r="E32" s="9" t="s">
        <v>572</v>
      </c>
      <c r="F32" s="9"/>
      <c r="G32" s="9"/>
      <c r="H32" s="8" t="s">
        <v>656</v>
      </c>
      <c r="I32" s="9"/>
      <c r="J32" s="9"/>
      <c r="K32" s="9"/>
      <c r="L32" s="9" t="s">
        <v>657</v>
      </c>
      <c r="M32" s="9"/>
    </row>
    <row r="33" s="55" customFormat="1" ht="56.1" customHeight="1" spans="1:13">
      <c r="A33" s="39"/>
      <c r="B33" s="41"/>
      <c r="C33" s="9"/>
      <c r="D33" s="9"/>
      <c r="E33" s="9" t="s">
        <v>575</v>
      </c>
      <c r="F33" s="9"/>
      <c r="G33" s="9"/>
      <c r="H33" s="8" t="s">
        <v>658</v>
      </c>
      <c r="I33" s="9"/>
      <c r="J33" s="9"/>
      <c r="K33" s="9"/>
      <c r="L33" s="9" t="s">
        <v>659</v>
      </c>
      <c r="M33" s="9"/>
    </row>
    <row r="34" s="55" customFormat="1" ht="23.25" customHeight="1" spans="1:13">
      <c r="A34" s="39"/>
      <c r="B34" s="41"/>
      <c r="C34" s="9"/>
      <c r="D34" s="9"/>
      <c r="E34" s="9" t="s">
        <v>577</v>
      </c>
      <c r="F34" s="9"/>
      <c r="G34" s="9"/>
      <c r="H34" s="130" t="s">
        <v>660</v>
      </c>
      <c r="I34" s="130"/>
      <c r="J34" s="130"/>
      <c r="K34" s="130"/>
      <c r="L34" s="130" t="s">
        <v>661</v>
      </c>
      <c r="M34" s="130"/>
    </row>
    <row r="35" s="55" customFormat="1" ht="23.25" customHeight="1" spans="1:13">
      <c r="A35" s="39"/>
      <c r="B35" s="41"/>
      <c r="C35" s="9"/>
      <c r="D35" s="9"/>
      <c r="E35" s="11" t="s">
        <v>580</v>
      </c>
      <c r="F35" s="42"/>
      <c r="G35" s="12"/>
      <c r="H35" s="30" t="s">
        <v>662</v>
      </c>
      <c r="I35" s="50"/>
      <c r="J35" s="50"/>
      <c r="K35" s="51"/>
      <c r="L35" s="11" t="s">
        <v>663</v>
      </c>
      <c r="M35" s="12"/>
    </row>
    <row r="36" s="55" customFormat="1" ht="35.1" customHeight="1" spans="1:13">
      <c r="A36" s="39"/>
      <c r="B36" s="41"/>
      <c r="C36" s="9"/>
      <c r="D36" s="9"/>
      <c r="E36" s="17"/>
      <c r="F36" s="3"/>
      <c r="G36" s="18"/>
      <c r="H36" s="43"/>
      <c r="I36" s="52"/>
      <c r="J36" s="52"/>
      <c r="K36" s="53"/>
      <c r="L36" s="17"/>
      <c r="M36" s="18"/>
    </row>
    <row r="37" s="55" customFormat="1" ht="23.25" customHeight="1" spans="1:13">
      <c r="A37" s="39"/>
      <c r="B37" s="41"/>
      <c r="C37" s="9" t="s">
        <v>567</v>
      </c>
      <c r="D37" s="9"/>
      <c r="E37" s="9" t="s">
        <v>568</v>
      </c>
      <c r="F37" s="9"/>
      <c r="G37" s="9"/>
      <c r="H37" s="9" t="s">
        <v>569</v>
      </c>
      <c r="I37" s="9"/>
      <c r="J37" s="9"/>
      <c r="K37" s="9"/>
      <c r="L37" s="9" t="s">
        <v>570</v>
      </c>
      <c r="M37" s="9"/>
    </row>
    <row r="38" s="55" customFormat="1" ht="23.25" customHeight="1" spans="1:13">
      <c r="A38" s="39"/>
      <c r="B38" s="41"/>
      <c r="C38" s="9" t="s">
        <v>655</v>
      </c>
      <c r="D38" s="9"/>
      <c r="E38" s="9" t="s">
        <v>583</v>
      </c>
      <c r="F38" s="9"/>
      <c r="G38" s="9"/>
      <c r="H38" s="8" t="s">
        <v>664</v>
      </c>
      <c r="I38" s="9"/>
      <c r="J38" s="9"/>
      <c r="K38" s="9"/>
      <c r="L38" s="186" t="s">
        <v>593</v>
      </c>
      <c r="M38" s="9"/>
    </row>
    <row r="39" s="55" customFormat="1" ht="41.1" customHeight="1" spans="1:13">
      <c r="A39" s="39"/>
      <c r="B39" s="41"/>
      <c r="C39" s="9"/>
      <c r="D39" s="9"/>
      <c r="E39" s="9" t="s">
        <v>586</v>
      </c>
      <c r="F39" s="9"/>
      <c r="G39" s="9"/>
      <c r="H39" s="8" t="s">
        <v>665</v>
      </c>
      <c r="I39" s="9"/>
      <c r="J39" s="9"/>
      <c r="K39" s="9"/>
      <c r="L39" s="186" t="s">
        <v>593</v>
      </c>
      <c r="M39" s="9"/>
    </row>
    <row r="40" s="55" customFormat="1" ht="38.1" customHeight="1" spans="1:13">
      <c r="A40" s="39"/>
      <c r="B40" s="41"/>
      <c r="C40" s="9"/>
      <c r="D40" s="9"/>
      <c r="E40" s="9" t="s">
        <v>591</v>
      </c>
      <c r="F40" s="9"/>
      <c r="G40" s="9"/>
      <c r="H40" s="8" t="s">
        <v>666</v>
      </c>
      <c r="I40" s="9"/>
      <c r="J40" s="9"/>
      <c r="K40" s="9"/>
      <c r="L40" s="186" t="s">
        <v>593</v>
      </c>
      <c r="M40" s="9"/>
    </row>
    <row r="41" s="55" customFormat="1" ht="39.95" customHeight="1" spans="1:13">
      <c r="A41" s="39"/>
      <c r="B41" s="41"/>
      <c r="C41" s="9"/>
      <c r="D41" s="9"/>
      <c r="E41" s="9" t="s">
        <v>594</v>
      </c>
      <c r="F41" s="9"/>
      <c r="G41" s="9"/>
      <c r="H41" s="8" t="s">
        <v>667</v>
      </c>
      <c r="I41" s="9"/>
      <c r="J41" s="9"/>
      <c r="K41" s="9"/>
      <c r="L41" s="186" t="s">
        <v>668</v>
      </c>
      <c r="M41" s="9"/>
    </row>
    <row r="42" s="55" customFormat="1" ht="32.25" customHeight="1" spans="1:13">
      <c r="A42" s="39"/>
      <c r="B42" s="41"/>
      <c r="C42" s="9"/>
      <c r="D42" s="9"/>
      <c r="E42" s="11" t="s">
        <v>596</v>
      </c>
      <c r="F42" s="42"/>
      <c r="G42" s="12"/>
      <c r="H42" s="30" t="s">
        <v>669</v>
      </c>
      <c r="I42" s="50"/>
      <c r="J42" s="50"/>
      <c r="K42" s="51"/>
      <c r="L42" s="127" t="s">
        <v>670</v>
      </c>
      <c r="M42" s="12"/>
    </row>
    <row r="43" s="55" customFormat="1" ht="18" customHeight="1" spans="1:13">
      <c r="A43" s="39"/>
      <c r="B43" s="41"/>
      <c r="C43" s="9"/>
      <c r="D43" s="9"/>
      <c r="E43" s="17"/>
      <c r="F43" s="3"/>
      <c r="G43" s="18"/>
      <c r="H43" s="43"/>
      <c r="I43" s="52"/>
      <c r="J43" s="52"/>
      <c r="K43" s="53"/>
      <c r="L43" s="17"/>
      <c r="M43" s="18"/>
    </row>
    <row r="44" s="55" customFormat="1" ht="33.75" customHeight="1" spans="1:13">
      <c r="A44" s="21" t="s">
        <v>671</v>
      </c>
      <c r="B44" s="21"/>
      <c r="C44" s="21"/>
      <c r="D44" s="44" t="s">
        <v>672</v>
      </c>
      <c r="E44" s="10"/>
      <c r="F44" s="10"/>
      <c r="G44" s="10"/>
      <c r="H44" s="10"/>
      <c r="I44" s="10"/>
      <c r="J44" s="10"/>
      <c r="K44" s="10"/>
      <c r="L44" s="10"/>
      <c r="M44" s="7"/>
    </row>
    <row r="45" s="55" customFormat="1" ht="66.75" customHeight="1" spans="1:13">
      <c r="A45" s="21" t="s">
        <v>673</v>
      </c>
      <c r="B45" s="21"/>
      <c r="C45" s="21"/>
      <c r="D45" s="45" t="s">
        <v>674</v>
      </c>
      <c r="E45" s="46"/>
      <c r="F45" s="46"/>
      <c r="G45" s="46"/>
      <c r="H45" s="46"/>
      <c r="I45" s="46"/>
      <c r="J45" s="46"/>
      <c r="K45" s="46"/>
      <c r="L45" s="46"/>
      <c r="M45" s="54"/>
    </row>
  </sheetData>
  <sheetProtection formatCells="0" formatColumns="0" formatRows="0"/>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3"/>
    <mergeCell ref="A29:A43"/>
    <mergeCell ref="B31:B43"/>
    <mergeCell ref="B13:C18"/>
    <mergeCell ref="B19:C23"/>
    <mergeCell ref="A25:B28"/>
    <mergeCell ref="H26:J28"/>
    <mergeCell ref="K26:M28"/>
    <mergeCell ref="C32:D36"/>
    <mergeCell ref="E35:G36"/>
    <mergeCell ref="C38:D43"/>
    <mergeCell ref="E42:G43"/>
    <mergeCell ref="C26:G28"/>
    <mergeCell ref="H35:K36"/>
    <mergeCell ref="L35:M36"/>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topLeftCell="A34" workbookViewId="0">
      <selection activeCell="S30" sqref="S30"/>
    </sheetView>
  </sheetViews>
  <sheetFormatPr defaultColWidth="9" defaultRowHeight="11.25"/>
  <cols>
    <col min="1" max="13" width="13.1666666666667" customWidth="1"/>
  </cols>
  <sheetData>
    <row r="1" spans="13:13">
      <c r="M1" s="47" t="s">
        <v>602</v>
      </c>
    </row>
    <row r="2" ht="27" spans="1:13">
      <c r="A2" s="1" t="s">
        <v>603</v>
      </c>
      <c r="B2" s="1"/>
      <c r="C2" s="1"/>
      <c r="D2" s="1"/>
      <c r="E2" s="1"/>
      <c r="F2" s="1"/>
      <c r="G2" s="1"/>
      <c r="H2" s="1"/>
      <c r="I2" s="1"/>
      <c r="J2" s="1"/>
      <c r="K2" s="1"/>
      <c r="L2" s="1"/>
      <c r="M2" s="1"/>
    </row>
    <row r="3" ht="20.25" spans="1:13">
      <c r="A3" s="2" t="s">
        <v>604</v>
      </c>
      <c r="B3" s="2"/>
      <c r="C3" s="2"/>
      <c r="D3" s="2"/>
      <c r="E3" s="2"/>
      <c r="F3" s="2"/>
      <c r="G3" s="2"/>
      <c r="H3" s="2"/>
      <c r="I3" s="2"/>
      <c r="J3" s="2"/>
      <c r="K3" s="2"/>
      <c r="L3" s="2"/>
      <c r="M3" s="2"/>
    </row>
    <row r="4" s="55" customFormat="1" ht="14.25" customHeight="1" spans="1:13">
      <c r="A4" s="3" t="s">
        <v>675</v>
      </c>
      <c r="B4" s="3"/>
      <c r="C4" s="3"/>
      <c r="D4" s="3"/>
      <c r="E4" s="3"/>
      <c r="F4" s="3"/>
      <c r="G4" s="4"/>
      <c r="H4" s="4"/>
      <c r="I4" s="48" t="s">
        <v>676</v>
      </c>
      <c r="J4" s="48"/>
      <c r="K4" s="48"/>
      <c r="L4" s="48"/>
      <c r="M4" s="4"/>
    </row>
    <row r="5" s="55" customFormat="1" ht="14.25" spans="1:13">
      <c r="A5" s="5" t="s">
        <v>606</v>
      </c>
      <c r="B5" s="6" t="s">
        <v>307</v>
      </c>
      <c r="C5" s="7"/>
      <c r="D5" s="8" t="s">
        <v>677</v>
      </c>
      <c r="E5" s="9"/>
      <c r="F5" s="9"/>
      <c r="G5" s="9"/>
      <c r="H5" s="9"/>
      <c r="I5" s="9"/>
      <c r="J5" s="9"/>
      <c r="K5" s="9"/>
      <c r="L5" s="9"/>
      <c r="M5" s="9"/>
    </row>
    <row r="6" s="55" customFormat="1" ht="14.25" spans="1:13">
      <c r="A6" s="5"/>
      <c r="B6" s="6" t="s">
        <v>608</v>
      </c>
      <c r="C6" s="7"/>
      <c r="D6" s="8" t="s">
        <v>609</v>
      </c>
      <c r="E6" s="9"/>
      <c r="F6" s="9"/>
      <c r="G6" s="9"/>
      <c r="H6" s="9"/>
      <c r="I6" s="9"/>
      <c r="J6" s="9"/>
      <c r="K6" s="9"/>
      <c r="L6" s="9"/>
      <c r="M6" s="9"/>
    </row>
    <row r="7" s="55" customFormat="1" ht="14.25" spans="1:13">
      <c r="A7" s="5"/>
      <c r="B7" s="6" t="s">
        <v>610</v>
      </c>
      <c r="C7" s="7"/>
      <c r="D7" s="130" t="s">
        <v>118</v>
      </c>
      <c r="E7" s="130"/>
      <c r="F7" s="130"/>
      <c r="G7" s="9" t="s">
        <v>611</v>
      </c>
      <c r="H7" s="9"/>
      <c r="I7" s="9"/>
      <c r="J7" s="130" t="s">
        <v>678</v>
      </c>
      <c r="K7" s="130"/>
      <c r="L7" s="130"/>
      <c r="M7" s="130"/>
    </row>
    <row r="8" s="55" customFormat="1" ht="14.25" spans="1:13">
      <c r="A8" s="5"/>
      <c r="B8" s="6" t="s">
        <v>613</v>
      </c>
      <c r="C8" s="7"/>
      <c r="D8" s="130" t="s">
        <v>679</v>
      </c>
      <c r="E8" s="130"/>
      <c r="F8" s="130"/>
      <c r="G8" s="9" t="s">
        <v>543</v>
      </c>
      <c r="H8" s="9"/>
      <c r="I8" s="9"/>
      <c r="J8" s="176">
        <v>13762763567</v>
      </c>
      <c r="K8" s="176"/>
      <c r="L8" s="176"/>
      <c r="M8" s="176"/>
    </row>
    <row r="9" s="55" customFormat="1" ht="42.95" customHeight="1" spans="1:13">
      <c r="A9" s="5"/>
      <c r="B9" s="6" t="s">
        <v>541</v>
      </c>
      <c r="C9" s="7"/>
      <c r="D9" s="130" t="s">
        <v>680</v>
      </c>
      <c r="E9" s="130"/>
      <c r="F9" s="130"/>
      <c r="G9" s="9" t="s">
        <v>543</v>
      </c>
      <c r="H9" s="9"/>
      <c r="I9" s="9"/>
      <c r="J9" s="176">
        <v>13808402836</v>
      </c>
      <c r="K9" s="176"/>
      <c r="L9" s="176"/>
      <c r="M9" s="176"/>
    </row>
    <row r="10" s="55" customFormat="1" ht="14.25" spans="1:13">
      <c r="A10" s="5"/>
      <c r="B10" s="6" t="s">
        <v>617</v>
      </c>
      <c r="C10" s="7"/>
      <c r="D10" s="8" t="s">
        <v>618</v>
      </c>
      <c r="E10" s="9"/>
      <c r="F10" s="9"/>
      <c r="G10" s="9"/>
      <c r="H10" s="9"/>
      <c r="I10" s="9"/>
      <c r="J10" s="9"/>
      <c r="K10" s="9"/>
      <c r="L10" s="9"/>
      <c r="M10" s="9"/>
    </row>
    <row r="11" s="55" customFormat="1" ht="133.5" customHeight="1" spans="1:13">
      <c r="A11" s="5"/>
      <c r="B11" s="6" t="s">
        <v>619</v>
      </c>
      <c r="C11" s="7"/>
      <c r="D11" s="8" t="s">
        <v>681</v>
      </c>
      <c r="E11" s="9"/>
      <c r="F11" s="9"/>
      <c r="G11" s="9"/>
      <c r="H11" s="9"/>
      <c r="I11" s="9"/>
      <c r="J11" s="9"/>
      <c r="K11" s="9"/>
      <c r="L11" s="9"/>
      <c r="M11" s="9"/>
    </row>
    <row r="12" s="55" customFormat="1" ht="14.25" spans="1:13">
      <c r="A12" s="5"/>
      <c r="B12" s="6" t="s">
        <v>621</v>
      </c>
      <c r="C12" s="7"/>
      <c r="D12" s="8" t="s">
        <v>682</v>
      </c>
      <c r="E12" s="9"/>
      <c r="F12" s="9"/>
      <c r="G12" s="9"/>
      <c r="H12" s="9"/>
      <c r="I12" s="9"/>
      <c r="J12" s="9"/>
      <c r="K12" s="9"/>
      <c r="L12" s="9"/>
      <c r="M12" s="9"/>
    </row>
    <row r="13" s="55" customFormat="1" ht="14.25" spans="1:13">
      <c r="A13" s="5" t="s">
        <v>623</v>
      </c>
      <c r="B13" s="11" t="s">
        <v>624</v>
      </c>
      <c r="C13" s="12"/>
      <c r="D13" s="13" t="s">
        <v>625</v>
      </c>
      <c r="E13" s="13"/>
      <c r="F13" s="13" t="s">
        <v>626</v>
      </c>
      <c r="G13" s="13"/>
      <c r="H13" s="13"/>
      <c r="I13" s="13"/>
      <c r="J13" s="13" t="s">
        <v>627</v>
      </c>
      <c r="K13" s="13"/>
      <c r="L13" s="13"/>
      <c r="M13" s="13"/>
    </row>
    <row r="14" s="55" customFormat="1" ht="14.25" spans="1:13">
      <c r="A14" s="5"/>
      <c r="B14" s="14"/>
      <c r="C14" s="15"/>
      <c r="D14" s="9" t="s">
        <v>628</v>
      </c>
      <c r="E14" s="9"/>
      <c r="F14" s="176">
        <v>200</v>
      </c>
      <c r="G14" s="176"/>
      <c r="H14" s="176"/>
      <c r="I14" s="176"/>
      <c r="J14" s="176">
        <v>200</v>
      </c>
      <c r="K14" s="176"/>
      <c r="L14" s="176"/>
      <c r="M14" s="176"/>
    </row>
    <row r="15" s="55" customFormat="1" ht="14.25" spans="1:13">
      <c r="A15" s="5"/>
      <c r="B15" s="14"/>
      <c r="C15" s="15"/>
      <c r="D15" s="9" t="s">
        <v>629</v>
      </c>
      <c r="E15" s="9"/>
      <c r="F15" s="176">
        <v>200</v>
      </c>
      <c r="G15" s="176"/>
      <c r="H15" s="176"/>
      <c r="I15" s="176"/>
      <c r="J15" s="176">
        <v>200</v>
      </c>
      <c r="K15" s="176"/>
      <c r="L15" s="176"/>
      <c r="M15" s="176"/>
    </row>
    <row r="16" s="55" customFormat="1" ht="14.25" spans="1:13">
      <c r="A16" s="5"/>
      <c r="B16" s="14"/>
      <c r="C16" s="15"/>
      <c r="D16" s="9" t="s">
        <v>630</v>
      </c>
      <c r="E16" s="9"/>
      <c r="F16" s="16"/>
      <c r="G16" s="9"/>
      <c r="H16" s="9"/>
      <c r="I16" s="9"/>
      <c r="J16" s="16"/>
      <c r="K16" s="9"/>
      <c r="L16" s="9"/>
      <c r="M16" s="9"/>
    </row>
    <row r="17" s="55" customFormat="1" ht="14.25" spans="1:13">
      <c r="A17" s="5"/>
      <c r="B17" s="14"/>
      <c r="C17" s="15"/>
      <c r="D17" s="9" t="s">
        <v>631</v>
      </c>
      <c r="E17" s="9"/>
      <c r="F17" s="16"/>
      <c r="G17" s="9"/>
      <c r="H17" s="9"/>
      <c r="I17" s="9"/>
      <c r="J17" s="16"/>
      <c r="K17" s="9"/>
      <c r="L17" s="9"/>
      <c r="M17" s="9"/>
    </row>
    <row r="18" s="55" customFormat="1" ht="14.25" spans="1:13">
      <c r="A18" s="5"/>
      <c r="B18" s="17"/>
      <c r="C18" s="18"/>
      <c r="D18" s="9" t="s">
        <v>632</v>
      </c>
      <c r="E18" s="9"/>
      <c r="F18" s="16"/>
      <c r="G18" s="9"/>
      <c r="H18" s="9"/>
      <c r="I18" s="9"/>
      <c r="J18" s="16"/>
      <c r="K18" s="9"/>
      <c r="L18" s="9"/>
      <c r="M18" s="9"/>
    </row>
    <row r="19" s="55" customFormat="1" ht="14.25" spans="1:13">
      <c r="A19" s="5"/>
      <c r="B19" s="11" t="s">
        <v>633</v>
      </c>
      <c r="C19" s="12"/>
      <c r="D19" s="9" t="s">
        <v>625</v>
      </c>
      <c r="E19" s="9"/>
      <c r="F19" s="9" t="s">
        <v>634</v>
      </c>
      <c r="G19" s="9"/>
      <c r="H19" s="9"/>
      <c r="I19" s="9" t="s">
        <v>635</v>
      </c>
      <c r="J19" s="9"/>
      <c r="K19" s="9"/>
      <c r="L19" s="9" t="s">
        <v>636</v>
      </c>
      <c r="M19" s="9"/>
    </row>
    <row r="20" s="55" customFormat="1" ht="42.75" customHeight="1" spans="1:13">
      <c r="A20" s="5"/>
      <c r="B20" s="14"/>
      <c r="C20" s="15"/>
      <c r="D20" s="9" t="s">
        <v>628</v>
      </c>
      <c r="E20" s="9"/>
      <c r="F20" s="176">
        <v>200</v>
      </c>
      <c r="G20" s="176"/>
      <c r="H20" s="176"/>
      <c r="I20" s="176">
        <v>200</v>
      </c>
      <c r="J20" s="176"/>
      <c r="K20" s="176"/>
      <c r="L20" s="83" t="s">
        <v>683</v>
      </c>
      <c r="M20" s="83"/>
    </row>
    <row r="21" s="55" customFormat="1" ht="14.25" spans="1:13">
      <c r="A21" s="5"/>
      <c r="B21" s="14"/>
      <c r="C21" s="15"/>
      <c r="D21" s="20">
        <v>1</v>
      </c>
      <c r="E21" s="20"/>
      <c r="F21" s="20"/>
      <c r="G21" s="20"/>
      <c r="H21" s="20"/>
      <c r="I21" s="20"/>
      <c r="J21" s="20"/>
      <c r="K21" s="20"/>
      <c r="L21" s="20"/>
      <c r="M21" s="20"/>
    </row>
    <row r="22" s="55" customFormat="1" ht="14.25" spans="1:13">
      <c r="A22" s="5"/>
      <c r="B22" s="14"/>
      <c r="C22" s="15"/>
      <c r="D22" s="20">
        <v>2</v>
      </c>
      <c r="E22" s="20"/>
      <c r="F22" s="20"/>
      <c r="G22" s="20"/>
      <c r="H22" s="20"/>
      <c r="I22" s="20"/>
      <c r="J22" s="20"/>
      <c r="K22" s="20"/>
      <c r="L22" s="20"/>
      <c r="M22" s="20"/>
    </row>
    <row r="23" s="55" customFormat="1" ht="14.25" spans="1:13">
      <c r="A23" s="5"/>
      <c r="B23" s="14"/>
      <c r="C23" s="15"/>
      <c r="D23" s="20">
        <v>3</v>
      </c>
      <c r="E23" s="20"/>
      <c r="F23" s="9"/>
      <c r="G23" s="9"/>
      <c r="H23" s="9"/>
      <c r="I23" s="9"/>
      <c r="J23" s="9"/>
      <c r="K23" s="9"/>
      <c r="L23" s="9"/>
      <c r="M23" s="9"/>
    </row>
    <row r="24" s="55" customFormat="1" ht="39" customHeight="1" spans="1:13">
      <c r="A24" s="21" t="s">
        <v>640</v>
      </c>
      <c r="B24" s="21"/>
      <c r="C24" s="21"/>
      <c r="D24" s="131" t="s">
        <v>684</v>
      </c>
      <c r="E24" s="20"/>
      <c r="F24" s="20"/>
      <c r="G24" s="20"/>
      <c r="H24" s="20"/>
      <c r="I24" s="20"/>
      <c r="J24" s="20"/>
      <c r="K24" s="20"/>
      <c r="L24" s="20"/>
      <c r="M24" s="20"/>
    </row>
    <row r="25" s="55" customFormat="1" ht="14.25" spans="1:13">
      <c r="A25" s="22" t="s">
        <v>642</v>
      </c>
      <c r="B25" s="23"/>
      <c r="C25" s="24" t="s">
        <v>643</v>
      </c>
      <c r="D25" s="24"/>
      <c r="E25" s="24"/>
      <c r="F25" s="24"/>
      <c r="G25" s="24"/>
      <c r="H25" s="13" t="s">
        <v>644</v>
      </c>
      <c r="I25" s="13"/>
      <c r="J25" s="13"/>
      <c r="K25" s="13" t="s">
        <v>645</v>
      </c>
      <c r="L25" s="13"/>
      <c r="M25" s="13"/>
    </row>
    <row r="26" s="55" customFormat="1" ht="34.5" customHeight="1" spans="1:13">
      <c r="A26" s="25"/>
      <c r="B26" s="26"/>
      <c r="C26" s="177" t="s">
        <v>685</v>
      </c>
      <c r="D26" s="178"/>
      <c r="E26" s="178"/>
      <c r="F26" s="178"/>
      <c r="G26" s="179"/>
      <c r="H26" s="142" t="s">
        <v>686</v>
      </c>
      <c r="I26" s="156"/>
      <c r="J26" s="157"/>
      <c r="K26" s="142" t="s">
        <v>687</v>
      </c>
      <c r="L26" s="156"/>
      <c r="M26" s="157"/>
    </row>
    <row r="27" s="55" customFormat="1" ht="14.25" customHeight="1" spans="1:13">
      <c r="A27" s="25"/>
      <c r="B27" s="26"/>
      <c r="C27" s="180"/>
      <c r="D27" s="181"/>
      <c r="E27" s="181"/>
      <c r="F27" s="181"/>
      <c r="G27" s="182"/>
      <c r="H27" s="146"/>
      <c r="I27" s="158"/>
      <c r="J27" s="159"/>
      <c r="K27" s="146"/>
      <c r="L27" s="158"/>
      <c r="M27" s="159"/>
    </row>
    <row r="28" s="55" customFormat="1" ht="14.25" customHeight="1" spans="1:13">
      <c r="A28" s="25"/>
      <c r="B28" s="26"/>
      <c r="C28" s="183"/>
      <c r="D28" s="184"/>
      <c r="E28" s="184"/>
      <c r="F28" s="184"/>
      <c r="G28" s="185"/>
      <c r="H28" s="150"/>
      <c r="I28" s="160"/>
      <c r="J28" s="161"/>
      <c r="K28" s="150"/>
      <c r="L28" s="160"/>
      <c r="M28" s="161"/>
    </row>
    <row r="29" s="55" customFormat="1" ht="41.25" customHeight="1" spans="1:13">
      <c r="A29" s="37" t="s">
        <v>649</v>
      </c>
      <c r="B29" s="38" t="s">
        <v>650</v>
      </c>
      <c r="C29" s="113" t="s">
        <v>688</v>
      </c>
      <c r="D29" s="113"/>
      <c r="E29" s="113"/>
      <c r="F29" s="113"/>
      <c r="G29" s="113"/>
      <c r="H29" s="113"/>
      <c r="I29" s="113"/>
      <c r="J29" s="113"/>
      <c r="K29" s="113"/>
      <c r="L29" s="113"/>
      <c r="M29" s="113"/>
    </row>
    <row r="30" s="55" customFormat="1" ht="42" customHeight="1" spans="1:13">
      <c r="A30" s="39"/>
      <c r="B30" s="38" t="s">
        <v>652</v>
      </c>
      <c r="C30" s="113" t="s">
        <v>689</v>
      </c>
      <c r="D30" s="113"/>
      <c r="E30" s="113"/>
      <c r="F30" s="113"/>
      <c r="G30" s="113"/>
      <c r="H30" s="113"/>
      <c r="I30" s="113"/>
      <c r="J30" s="113"/>
      <c r="K30" s="113"/>
      <c r="L30" s="113"/>
      <c r="M30" s="113"/>
    </row>
    <row r="31" s="55" customFormat="1" ht="23.25" customHeight="1" spans="1:13">
      <c r="A31" s="39"/>
      <c r="B31" s="40" t="s">
        <v>654</v>
      </c>
      <c r="C31" s="9" t="s">
        <v>567</v>
      </c>
      <c r="D31" s="9"/>
      <c r="E31" s="9" t="s">
        <v>568</v>
      </c>
      <c r="F31" s="9"/>
      <c r="G31" s="9"/>
      <c r="H31" s="9" t="s">
        <v>569</v>
      </c>
      <c r="I31" s="9"/>
      <c r="J31" s="9"/>
      <c r="K31" s="9"/>
      <c r="L31" s="9" t="s">
        <v>570</v>
      </c>
      <c r="M31" s="9"/>
    </row>
    <row r="32" s="55" customFormat="1" ht="41.1" customHeight="1" spans="1:13">
      <c r="A32" s="39"/>
      <c r="B32" s="41"/>
      <c r="C32" s="9" t="s">
        <v>655</v>
      </c>
      <c r="D32" s="9"/>
      <c r="E32" s="9" t="s">
        <v>572</v>
      </c>
      <c r="F32" s="9"/>
      <c r="G32" s="9"/>
      <c r="H32" s="8" t="s">
        <v>690</v>
      </c>
      <c r="I32" s="9"/>
      <c r="J32" s="9"/>
      <c r="K32" s="9"/>
      <c r="L32" s="186" t="s">
        <v>574</v>
      </c>
      <c r="M32" s="9"/>
    </row>
    <row r="33" s="55" customFormat="1" ht="23.25" customHeight="1" spans="1:13">
      <c r="A33" s="39"/>
      <c r="B33" s="41"/>
      <c r="C33" s="9"/>
      <c r="D33" s="9"/>
      <c r="E33" s="9" t="s">
        <v>575</v>
      </c>
      <c r="F33" s="9"/>
      <c r="G33" s="9"/>
      <c r="H33" s="8" t="s">
        <v>691</v>
      </c>
      <c r="I33" s="9"/>
      <c r="J33" s="9"/>
      <c r="K33" s="9"/>
      <c r="L33" s="186">
        <v>1</v>
      </c>
      <c r="M33" s="9"/>
    </row>
    <row r="34" s="55" customFormat="1" ht="23.25" customHeight="1" spans="1:13">
      <c r="A34" s="39"/>
      <c r="B34" s="41"/>
      <c r="C34" s="9"/>
      <c r="D34" s="9"/>
      <c r="E34" s="9" t="s">
        <v>577</v>
      </c>
      <c r="F34" s="9"/>
      <c r="G34" s="9"/>
      <c r="H34" s="130" t="s">
        <v>692</v>
      </c>
      <c r="I34" s="130"/>
      <c r="J34" s="130"/>
      <c r="K34" s="130"/>
      <c r="L34" s="186" t="s">
        <v>693</v>
      </c>
      <c r="M34" s="9"/>
    </row>
    <row r="35" s="55" customFormat="1" ht="45.95" customHeight="1" spans="1:13">
      <c r="A35" s="39"/>
      <c r="B35" s="41"/>
      <c r="C35" s="9"/>
      <c r="D35" s="9"/>
      <c r="E35" s="11" t="s">
        <v>580</v>
      </c>
      <c r="F35" s="42"/>
      <c r="G35" s="12"/>
      <c r="H35" s="30" t="s">
        <v>694</v>
      </c>
      <c r="I35" s="50"/>
      <c r="J35" s="50"/>
      <c r="K35" s="51"/>
      <c r="L35" s="127" t="s">
        <v>695</v>
      </c>
      <c r="M35" s="12"/>
    </row>
    <row r="36" s="55" customFormat="1" ht="2.25" customHeight="1" spans="1:13">
      <c r="A36" s="39"/>
      <c r="B36" s="41"/>
      <c r="C36" s="9"/>
      <c r="D36" s="9"/>
      <c r="E36" s="17"/>
      <c r="F36" s="3"/>
      <c r="G36" s="18"/>
      <c r="H36" s="43"/>
      <c r="I36" s="52"/>
      <c r="J36" s="52"/>
      <c r="K36" s="53"/>
      <c r="L36" s="17"/>
      <c r="M36" s="18"/>
    </row>
    <row r="37" s="55" customFormat="1" ht="23.25" customHeight="1" spans="1:13">
      <c r="A37" s="39"/>
      <c r="B37" s="41"/>
      <c r="C37" s="9" t="s">
        <v>567</v>
      </c>
      <c r="D37" s="9"/>
      <c r="E37" s="9" t="s">
        <v>568</v>
      </c>
      <c r="F37" s="9"/>
      <c r="G37" s="9"/>
      <c r="H37" s="9" t="s">
        <v>569</v>
      </c>
      <c r="I37" s="9"/>
      <c r="J37" s="9"/>
      <c r="K37" s="9"/>
      <c r="L37" s="9" t="s">
        <v>570</v>
      </c>
      <c r="M37" s="9"/>
    </row>
    <row r="38" s="55" customFormat="1" ht="71.1" customHeight="1" spans="1:13">
      <c r="A38" s="39"/>
      <c r="B38" s="41"/>
      <c r="C38" s="9" t="s">
        <v>655</v>
      </c>
      <c r="D38" s="9"/>
      <c r="E38" s="9" t="s">
        <v>583</v>
      </c>
      <c r="F38" s="9"/>
      <c r="G38" s="9"/>
      <c r="H38" s="8" t="s">
        <v>696</v>
      </c>
      <c r="I38" s="9"/>
      <c r="J38" s="9"/>
      <c r="K38" s="9"/>
      <c r="L38" s="186" t="s">
        <v>585</v>
      </c>
      <c r="M38" s="9"/>
    </row>
    <row r="39" s="55" customFormat="1" ht="23.25" customHeight="1" spans="1:13">
      <c r="A39" s="39"/>
      <c r="B39" s="41"/>
      <c r="C39" s="9"/>
      <c r="D39" s="9"/>
      <c r="E39" s="9" t="s">
        <v>586</v>
      </c>
      <c r="F39" s="9"/>
      <c r="G39" s="9"/>
      <c r="H39" s="8" t="s">
        <v>697</v>
      </c>
      <c r="I39" s="9"/>
      <c r="J39" s="9"/>
      <c r="K39" s="9"/>
      <c r="L39" s="186" t="s">
        <v>585</v>
      </c>
      <c r="M39" s="9"/>
    </row>
    <row r="40" s="55" customFormat="1" ht="36.95" customHeight="1" spans="1:13">
      <c r="A40" s="39"/>
      <c r="B40" s="41"/>
      <c r="C40" s="9"/>
      <c r="D40" s="9"/>
      <c r="E40" s="9" t="s">
        <v>591</v>
      </c>
      <c r="F40" s="9"/>
      <c r="G40" s="9"/>
      <c r="H40" s="8" t="s">
        <v>698</v>
      </c>
      <c r="I40" s="9"/>
      <c r="J40" s="9"/>
      <c r="K40" s="9"/>
      <c r="L40" s="187" t="s">
        <v>699</v>
      </c>
      <c r="M40" s="188"/>
    </row>
    <row r="41" s="55" customFormat="1" ht="23.25" customHeight="1" spans="1:13">
      <c r="A41" s="39"/>
      <c r="B41" s="41"/>
      <c r="C41" s="9"/>
      <c r="D41" s="9"/>
      <c r="E41" s="9" t="s">
        <v>594</v>
      </c>
      <c r="F41" s="9"/>
      <c r="G41" s="9"/>
      <c r="H41" s="8" t="s">
        <v>700</v>
      </c>
      <c r="I41" s="9"/>
      <c r="J41" s="9"/>
      <c r="K41" s="9"/>
      <c r="L41" s="187" t="s">
        <v>701</v>
      </c>
      <c r="M41" s="188"/>
    </row>
    <row r="42" s="55" customFormat="1" ht="32.25" customHeight="1" spans="1:13">
      <c r="A42" s="39"/>
      <c r="B42" s="41"/>
      <c r="C42" s="9"/>
      <c r="D42" s="9"/>
      <c r="E42" s="11" t="s">
        <v>596</v>
      </c>
      <c r="F42" s="42"/>
      <c r="G42" s="12"/>
      <c r="H42" s="30" t="s">
        <v>702</v>
      </c>
      <c r="I42" s="50"/>
      <c r="J42" s="50"/>
      <c r="K42" s="51"/>
      <c r="L42" s="127" t="s">
        <v>670</v>
      </c>
      <c r="M42" s="12"/>
    </row>
    <row r="43" s="55" customFormat="1" ht="18" customHeight="1" spans="1:13">
      <c r="A43" s="39"/>
      <c r="B43" s="41"/>
      <c r="C43" s="9"/>
      <c r="D43" s="9"/>
      <c r="E43" s="17"/>
      <c r="F43" s="3"/>
      <c r="G43" s="18"/>
      <c r="H43" s="43"/>
      <c r="I43" s="52"/>
      <c r="J43" s="52"/>
      <c r="K43" s="53"/>
      <c r="L43" s="17"/>
      <c r="M43" s="18"/>
    </row>
    <row r="44" s="55" customFormat="1" ht="33.75" customHeight="1" spans="1:13">
      <c r="A44" s="21" t="s">
        <v>671</v>
      </c>
      <c r="B44" s="21"/>
      <c r="C44" s="21"/>
      <c r="D44" s="44" t="s">
        <v>672</v>
      </c>
      <c r="E44" s="10"/>
      <c r="F44" s="10"/>
      <c r="G44" s="10"/>
      <c r="H44" s="10"/>
      <c r="I44" s="10"/>
      <c r="J44" s="10"/>
      <c r="K44" s="10"/>
      <c r="L44" s="10"/>
      <c r="M44" s="7"/>
    </row>
    <row r="45" s="55" customFormat="1" ht="66.75" customHeight="1" spans="1:13">
      <c r="A45" s="21" t="s">
        <v>673</v>
      </c>
      <c r="B45" s="21"/>
      <c r="C45" s="21"/>
      <c r="D45" s="45" t="s">
        <v>674</v>
      </c>
      <c r="E45" s="46"/>
      <c r="F45" s="46"/>
      <c r="G45" s="46"/>
      <c r="H45" s="46"/>
      <c r="I45" s="46"/>
      <c r="J45" s="46"/>
      <c r="K45" s="46"/>
      <c r="L45" s="46"/>
      <c r="M45" s="54"/>
    </row>
  </sheetData>
  <sheetProtection formatCells="0" formatColumns="0" formatRows="0"/>
  <mergeCells count="122">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3"/>
    <mergeCell ref="A29:A43"/>
    <mergeCell ref="B31:B43"/>
    <mergeCell ref="B13:C18"/>
    <mergeCell ref="B19:C23"/>
    <mergeCell ref="A25:B28"/>
    <mergeCell ref="C26:G28"/>
    <mergeCell ref="H26:J28"/>
    <mergeCell ref="K26:M28"/>
    <mergeCell ref="C32:D36"/>
    <mergeCell ref="E35:G36"/>
    <mergeCell ref="C38:D43"/>
    <mergeCell ref="E42:G43"/>
    <mergeCell ref="H35:K36"/>
    <mergeCell ref="L35:M36"/>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showGridLines="0" showZeros="0" topLeftCell="A38" workbookViewId="0">
      <selection activeCell="Q20" sqref="Q20"/>
    </sheetView>
  </sheetViews>
  <sheetFormatPr defaultColWidth="9" defaultRowHeight="11.25"/>
  <cols>
    <col min="1" max="13" width="13.1666666666667" customWidth="1"/>
  </cols>
  <sheetData>
    <row r="1" spans="13:13">
      <c r="M1" s="47" t="s">
        <v>602</v>
      </c>
    </row>
    <row r="2" ht="27" spans="1:13">
      <c r="A2" s="1" t="s">
        <v>603</v>
      </c>
      <c r="B2" s="1"/>
      <c r="C2" s="1"/>
      <c r="D2" s="1"/>
      <c r="E2" s="1"/>
      <c r="F2" s="1"/>
      <c r="G2" s="1"/>
      <c r="H2" s="1"/>
      <c r="I2" s="1"/>
      <c r="J2" s="1"/>
      <c r="K2" s="1"/>
      <c r="L2" s="1"/>
      <c r="M2" s="1"/>
    </row>
    <row r="3" ht="20.25" spans="1:13">
      <c r="A3" s="2" t="s">
        <v>604</v>
      </c>
      <c r="B3" s="2"/>
      <c r="C3" s="2"/>
      <c r="D3" s="2"/>
      <c r="E3" s="2"/>
      <c r="F3" s="2"/>
      <c r="G3" s="2"/>
      <c r="H3" s="2"/>
      <c r="I3" s="2"/>
      <c r="J3" s="2"/>
      <c r="K3" s="2"/>
      <c r="L3" s="2"/>
      <c r="M3" s="2"/>
    </row>
    <row r="4" s="55" customFormat="1" ht="14.25" spans="1:13">
      <c r="A4" s="3" t="s">
        <v>703</v>
      </c>
      <c r="B4" s="3"/>
      <c r="C4" s="3"/>
      <c r="D4" s="3"/>
      <c r="E4" s="3"/>
      <c r="F4" s="4"/>
      <c r="G4" s="4"/>
      <c r="H4" s="4"/>
      <c r="I4" s="48" t="s">
        <v>704</v>
      </c>
      <c r="J4" s="48"/>
      <c r="K4" s="48"/>
      <c r="L4" s="48"/>
      <c r="M4" s="4"/>
    </row>
    <row r="5" s="55" customFormat="1" ht="14.25" spans="1:13">
      <c r="A5" s="5" t="s">
        <v>606</v>
      </c>
      <c r="B5" s="6" t="s">
        <v>307</v>
      </c>
      <c r="C5" s="7"/>
      <c r="D5" s="8" t="s">
        <v>705</v>
      </c>
      <c r="E5" s="9"/>
      <c r="F5" s="9"/>
      <c r="G5" s="9"/>
      <c r="H5" s="9"/>
      <c r="I5" s="9"/>
      <c r="J5" s="9"/>
      <c r="K5" s="9"/>
      <c r="L5" s="9"/>
      <c r="M5" s="9"/>
    </row>
    <row r="6" s="55" customFormat="1" ht="14.25" spans="1:13">
      <c r="A6" s="5"/>
      <c r="B6" s="6" t="s">
        <v>608</v>
      </c>
      <c r="C6" s="7"/>
      <c r="D6" s="8" t="s">
        <v>609</v>
      </c>
      <c r="E6" s="9"/>
      <c r="F6" s="9"/>
      <c r="G6" s="9"/>
      <c r="H6" s="9"/>
      <c r="I6" s="9"/>
      <c r="J6" s="9"/>
      <c r="K6" s="9"/>
      <c r="L6" s="9"/>
      <c r="M6" s="9"/>
    </row>
    <row r="7" s="55" customFormat="1" ht="14.25" spans="1:13">
      <c r="A7" s="5"/>
      <c r="B7" s="6" t="s">
        <v>610</v>
      </c>
      <c r="C7" s="7"/>
      <c r="D7" s="130" t="s">
        <v>118</v>
      </c>
      <c r="E7" s="130"/>
      <c r="F7" s="130"/>
      <c r="G7" s="9" t="s">
        <v>611</v>
      </c>
      <c r="H7" s="9"/>
      <c r="I7" s="9"/>
      <c r="J7" s="130" t="s">
        <v>678</v>
      </c>
      <c r="K7" s="130"/>
      <c r="L7" s="130"/>
      <c r="M7" s="130"/>
    </row>
    <row r="8" s="55" customFormat="1" ht="14.25" spans="1:13">
      <c r="A8" s="5"/>
      <c r="B8" s="6" t="s">
        <v>613</v>
      </c>
      <c r="C8" s="7"/>
      <c r="D8" s="130" t="s">
        <v>706</v>
      </c>
      <c r="E8" s="130"/>
      <c r="F8" s="130"/>
      <c r="G8" s="9" t="s">
        <v>543</v>
      </c>
      <c r="H8" s="9"/>
      <c r="I8" s="9"/>
      <c r="J8" s="132">
        <v>19894387413</v>
      </c>
      <c r="K8" s="132"/>
      <c r="L8" s="132"/>
      <c r="M8" s="132"/>
    </row>
    <row r="9" s="55" customFormat="1" ht="36" customHeight="1" spans="1:13">
      <c r="A9" s="5"/>
      <c r="B9" s="6" t="s">
        <v>541</v>
      </c>
      <c r="C9" s="7"/>
      <c r="D9" s="130" t="s">
        <v>707</v>
      </c>
      <c r="E9" s="130"/>
      <c r="F9" s="130"/>
      <c r="G9" s="9" t="s">
        <v>543</v>
      </c>
      <c r="H9" s="9"/>
      <c r="I9" s="9"/>
      <c r="J9" s="132">
        <v>13107103111</v>
      </c>
      <c r="K9" s="132"/>
      <c r="L9" s="132"/>
      <c r="M9" s="132"/>
    </row>
    <row r="10" s="55" customFormat="1" ht="14.25" spans="1:13">
      <c r="A10" s="5"/>
      <c r="B10" s="6" t="s">
        <v>617</v>
      </c>
      <c r="C10" s="7"/>
      <c r="D10" s="8" t="s">
        <v>618</v>
      </c>
      <c r="E10" s="9"/>
      <c r="F10" s="9"/>
      <c r="G10" s="9"/>
      <c r="H10" s="9"/>
      <c r="I10" s="9"/>
      <c r="J10" s="9"/>
      <c r="K10" s="9"/>
      <c r="L10" s="9"/>
      <c r="M10" s="9"/>
    </row>
    <row r="11" s="55" customFormat="1" ht="133.5" customHeight="1" spans="1:13">
      <c r="A11" s="5"/>
      <c r="B11" s="6" t="s">
        <v>619</v>
      </c>
      <c r="C11" s="7"/>
      <c r="D11" s="131" t="s">
        <v>708</v>
      </c>
      <c r="E11" s="20"/>
      <c r="F11" s="20"/>
      <c r="G11" s="20"/>
      <c r="H11" s="20"/>
      <c r="I11" s="20"/>
      <c r="J11" s="20"/>
      <c r="K11" s="20"/>
      <c r="L11" s="20"/>
      <c r="M11" s="20"/>
    </row>
    <row r="12" s="55" customFormat="1" ht="65.1" customHeight="1" spans="1:13">
      <c r="A12" s="5"/>
      <c r="B12" s="6" t="s">
        <v>621</v>
      </c>
      <c r="C12" s="7"/>
      <c r="D12" s="131" t="s">
        <v>709</v>
      </c>
      <c r="E12" s="20"/>
      <c r="F12" s="20"/>
      <c r="G12" s="20"/>
      <c r="H12" s="20"/>
      <c r="I12" s="20"/>
      <c r="J12" s="20"/>
      <c r="K12" s="20"/>
      <c r="L12" s="20"/>
      <c r="M12" s="20"/>
    </row>
    <row r="13" s="55" customFormat="1" ht="14.25" spans="1:13">
      <c r="A13" s="37" t="s">
        <v>623</v>
      </c>
      <c r="B13" s="11" t="s">
        <v>624</v>
      </c>
      <c r="C13" s="12"/>
      <c r="D13" s="13" t="s">
        <v>625</v>
      </c>
      <c r="E13" s="13"/>
      <c r="F13" s="13" t="s">
        <v>626</v>
      </c>
      <c r="G13" s="13"/>
      <c r="H13" s="13"/>
      <c r="I13" s="13"/>
      <c r="J13" s="13" t="s">
        <v>627</v>
      </c>
      <c r="K13" s="13"/>
      <c r="L13" s="13"/>
      <c r="M13" s="13"/>
    </row>
    <row r="14" s="55" customFormat="1" ht="14.25" spans="1:13">
      <c r="A14" s="39"/>
      <c r="B14" s="14"/>
      <c r="C14" s="15"/>
      <c r="D14" s="9" t="s">
        <v>628</v>
      </c>
      <c r="E14" s="9"/>
      <c r="F14" s="132">
        <v>300</v>
      </c>
      <c r="G14" s="132"/>
      <c r="H14" s="132"/>
      <c r="I14" s="132"/>
      <c r="J14" s="132">
        <v>300</v>
      </c>
      <c r="K14" s="132"/>
      <c r="L14" s="132"/>
      <c r="M14" s="132"/>
    </row>
    <row r="15" s="55" customFormat="1" ht="14.25" spans="1:13">
      <c r="A15" s="39"/>
      <c r="B15" s="14"/>
      <c r="C15" s="15"/>
      <c r="D15" s="9" t="s">
        <v>629</v>
      </c>
      <c r="E15" s="9"/>
      <c r="F15" s="132">
        <v>300</v>
      </c>
      <c r="G15" s="132"/>
      <c r="H15" s="132"/>
      <c r="I15" s="132"/>
      <c r="J15" s="132">
        <v>300</v>
      </c>
      <c r="K15" s="132"/>
      <c r="L15" s="132"/>
      <c r="M15" s="132"/>
    </row>
    <row r="16" s="55" customFormat="1" ht="14.25" spans="1:13">
      <c r="A16" s="39"/>
      <c r="B16" s="14"/>
      <c r="C16" s="15"/>
      <c r="D16" s="9" t="s">
        <v>630</v>
      </c>
      <c r="E16" s="9"/>
      <c r="F16" s="16"/>
      <c r="G16" s="9"/>
      <c r="H16" s="9"/>
      <c r="I16" s="9"/>
      <c r="J16" s="16"/>
      <c r="K16" s="9"/>
      <c r="L16" s="9"/>
      <c r="M16" s="9"/>
    </row>
    <row r="17" s="55" customFormat="1" ht="14.25" spans="1:13">
      <c r="A17" s="39"/>
      <c r="B17" s="14"/>
      <c r="C17" s="15"/>
      <c r="D17" s="9" t="s">
        <v>631</v>
      </c>
      <c r="E17" s="9"/>
      <c r="F17" s="16"/>
      <c r="G17" s="9"/>
      <c r="H17" s="9"/>
      <c r="I17" s="9"/>
      <c r="J17" s="16"/>
      <c r="K17" s="9"/>
      <c r="L17" s="9"/>
      <c r="M17" s="9"/>
    </row>
    <row r="18" s="55" customFormat="1" ht="14.25" spans="1:13">
      <c r="A18" s="39"/>
      <c r="B18" s="17"/>
      <c r="C18" s="18"/>
      <c r="D18" s="9" t="s">
        <v>632</v>
      </c>
      <c r="E18" s="9"/>
      <c r="F18" s="16"/>
      <c r="G18" s="9"/>
      <c r="H18" s="9"/>
      <c r="I18" s="9"/>
      <c r="J18" s="16"/>
      <c r="K18" s="9"/>
      <c r="L18" s="9"/>
      <c r="M18" s="9"/>
    </row>
    <row r="19" s="55" customFormat="1" ht="14.25" spans="1:13">
      <c r="A19" s="39"/>
      <c r="B19" s="11" t="s">
        <v>633</v>
      </c>
      <c r="C19" s="12"/>
      <c r="D19" s="9" t="s">
        <v>625</v>
      </c>
      <c r="E19" s="9"/>
      <c r="F19" s="9" t="s">
        <v>634</v>
      </c>
      <c r="G19" s="9"/>
      <c r="H19" s="9"/>
      <c r="I19" s="9" t="s">
        <v>635</v>
      </c>
      <c r="J19" s="9"/>
      <c r="K19" s="9"/>
      <c r="L19" s="9" t="s">
        <v>636</v>
      </c>
      <c r="M19" s="9"/>
    </row>
    <row r="20" s="55" customFormat="1" ht="14.25" spans="1:13">
      <c r="A20" s="39"/>
      <c r="B20" s="14"/>
      <c r="C20" s="15"/>
      <c r="D20" s="11" t="s">
        <v>628</v>
      </c>
      <c r="E20" s="12"/>
      <c r="F20" s="133"/>
      <c r="G20" s="134"/>
      <c r="H20" s="135"/>
      <c r="I20" s="133">
        <v>300</v>
      </c>
      <c r="J20" s="134"/>
      <c r="K20" s="135"/>
      <c r="L20" s="152"/>
      <c r="M20" s="153"/>
    </row>
    <row r="21" s="55" customFormat="1" ht="66.95" customHeight="1" spans="1:13">
      <c r="A21" s="39"/>
      <c r="B21" s="14"/>
      <c r="C21" s="15"/>
      <c r="D21" s="17"/>
      <c r="E21" s="18"/>
      <c r="F21" s="136"/>
      <c r="G21" s="137"/>
      <c r="H21" s="138"/>
      <c r="I21" s="136"/>
      <c r="J21" s="137"/>
      <c r="K21" s="138"/>
      <c r="L21" s="154"/>
      <c r="M21" s="155"/>
    </row>
    <row r="22" s="55" customFormat="1" ht="14.25" spans="1:13">
      <c r="A22" s="39"/>
      <c r="B22" s="14"/>
      <c r="C22" s="15"/>
      <c r="D22" s="20" t="s">
        <v>710</v>
      </c>
      <c r="E22" s="20"/>
      <c r="F22" s="20"/>
      <c r="G22" s="20"/>
      <c r="H22" s="20"/>
      <c r="I22" s="20"/>
      <c r="J22" s="20"/>
      <c r="K22" s="20"/>
      <c r="L22" s="83" t="s">
        <v>711</v>
      </c>
      <c r="M22" s="83"/>
    </row>
    <row r="23" s="55" customFormat="1" ht="33" customHeight="1" spans="1:13">
      <c r="A23" s="39"/>
      <c r="B23" s="14"/>
      <c r="C23" s="15"/>
      <c r="D23" s="20" t="s">
        <v>712</v>
      </c>
      <c r="E23" s="20"/>
      <c r="F23" s="9"/>
      <c r="G23" s="9"/>
      <c r="H23" s="9"/>
      <c r="I23" s="9">
        <v>67.66</v>
      </c>
      <c r="J23" s="9"/>
      <c r="K23" s="9"/>
      <c r="L23" s="100" t="s">
        <v>713</v>
      </c>
      <c r="M23" s="103"/>
    </row>
    <row r="24" s="55" customFormat="1" ht="93" customHeight="1" spans="1:13">
      <c r="A24" s="67"/>
      <c r="B24" s="25"/>
      <c r="C24" s="26"/>
      <c r="D24" s="20" t="s">
        <v>714</v>
      </c>
      <c r="E24" s="20"/>
      <c r="F24" s="9"/>
      <c r="G24" s="9"/>
      <c r="H24" s="9"/>
      <c r="I24" s="9"/>
      <c r="J24" s="9"/>
      <c r="K24" s="9"/>
      <c r="L24" s="113" t="s">
        <v>715</v>
      </c>
      <c r="M24" s="113"/>
    </row>
    <row r="25" s="55" customFormat="1" ht="57.95" customHeight="1" spans="1:13">
      <c r="A25" s="21" t="s">
        <v>640</v>
      </c>
      <c r="B25" s="21"/>
      <c r="C25" s="21"/>
      <c r="D25" s="131" t="s">
        <v>716</v>
      </c>
      <c r="E25" s="20"/>
      <c r="F25" s="20"/>
      <c r="G25" s="20"/>
      <c r="H25" s="20"/>
      <c r="I25" s="20"/>
      <c r="J25" s="20"/>
      <c r="K25" s="20"/>
      <c r="L25" s="20"/>
      <c r="M25" s="20"/>
    </row>
    <row r="26" s="55" customFormat="1" ht="14.25" spans="1:13">
      <c r="A26" s="22" t="s">
        <v>642</v>
      </c>
      <c r="B26" s="23"/>
      <c r="C26" s="24" t="s">
        <v>643</v>
      </c>
      <c r="D26" s="24"/>
      <c r="E26" s="24"/>
      <c r="F26" s="24"/>
      <c r="G26" s="24"/>
      <c r="H26" s="13" t="s">
        <v>644</v>
      </c>
      <c r="I26" s="13"/>
      <c r="J26" s="13"/>
      <c r="K26" s="13" t="s">
        <v>645</v>
      </c>
      <c r="L26" s="13"/>
      <c r="M26" s="13"/>
    </row>
    <row r="27" s="55" customFormat="1" ht="34.5" customHeight="1" spans="1:13">
      <c r="A27" s="25"/>
      <c r="B27" s="26"/>
      <c r="C27" s="139" t="s">
        <v>717</v>
      </c>
      <c r="D27" s="140"/>
      <c r="E27" s="140"/>
      <c r="F27" s="140"/>
      <c r="G27" s="141"/>
      <c r="H27" s="142" t="s">
        <v>686</v>
      </c>
      <c r="I27" s="156"/>
      <c r="J27" s="157"/>
      <c r="K27" s="142" t="s">
        <v>687</v>
      </c>
      <c r="L27" s="156"/>
      <c r="M27" s="157"/>
    </row>
    <row r="28" s="55" customFormat="1" ht="14.25" customHeight="1" spans="1:13">
      <c r="A28" s="25"/>
      <c r="B28" s="26"/>
      <c r="C28" s="143"/>
      <c r="D28" s="144"/>
      <c r="E28" s="144"/>
      <c r="F28" s="144"/>
      <c r="G28" s="145"/>
      <c r="H28" s="146"/>
      <c r="I28" s="158"/>
      <c r="J28" s="159"/>
      <c r="K28" s="146"/>
      <c r="L28" s="158"/>
      <c r="M28" s="159"/>
    </row>
    <row r="29" s="55" customFormat="1" ht="39.95" customHeight="1" spans="1:13">
      <c r="A29" s="25"/>
      <c r="B29" s="26"/>
      <c r="C29" s="147"/>
      <c r="D29" s="148"/>
      <c r="E29" s="148"/>
      <c r="F29" s="148"/>
      <c r="G29" s="149"/>
      <c r="H29" s="150"/>
      <c r="I29" s="160"/>
      <c r="J29" s="161"/>
      <c r="K29" s="150"/>
      <c r="L29" s="160"/>
      <c r="M29" s="161"/>
    </row>
    <row r="30" s="55" customFormat="1" ht="63" customHeight="1" spans="1:13">
      <c r="A30" s="37" t="s">
        <v>649</v>
      </c>
      <c r="B30" s="38" t="s">
        <v>650</v>
      </c>
      <c r="C30" s="131" t="s">
        <v>718</v>
      </c>
      <c r="D30" s="20"/>
      <c r="E30" s="20"/>
      <c r="F30" s="20"/>
      <c r="G30" s="20"/>
      <c r="H30" s="20"/>
      <c r="I30" s="20"/>
      <c r="J30" s="20"/>
      <c r="K30" s="20"/>
      <c r="L30" s="20"/>
      <c r="M30" s="20"/>
    </row>
    <row r="31" s="55" customFormat="1" ht="72" customHeight="1" spans="1:13">
      <c r="A31" s="39"/>
      <c r="B31" s="38" t="s">
        <v>652</v>
      </c>
      <c r="C31" s="131" t="s">
        <v>719</v>
      </c>
      <c r="D31" s="20"/>
      <c r="E31" s="20"/>
      <c r="F31" s="20"/>
      <c r="G31" s="20"/>
      <c r="H31" s="20"/>
      <c r="I31" s="20"/>
      <c r="J31" s="20"/>
      <c r="K31" s="20"/>
      <c r="L31" s="20"/>
      <c r="M31" s="20"/>
    </row>
    <row r="32" s="55" customFormat="1" ht="23.25" customHeight="1" spans="1:13">
      <c r="A32" s="39"/>
      <c r="B32" s="40" t="s">
        <v>654</v>
      </c>
      <c r="C32" s="9" t="s">
        <v>567</v>
      </c>
      <c r="D32" s="9"/>
      <c r="E32" s="9" t="s">
        <v>568</v>
      </c>
      <c r="F32" s="9"/>
      <c r="G32" s="9"/>
      <c r="H32" s="9" t="s">
        <v>569</v>
      </c>
      <c r="I32" s="9"/>
      <c r="J32" s="9"/>
      <c r="K32" s="9"/>
      <c r="L32" s="9" t="s">
        <v>570</v>
      </c>
      <c r="M32" s="9"/>
    </row>
    <row r="33" s="55" customFormat="1" ht="23.25" customHeight="1" spans="1:13">
      <c r="A33" s="39"/>
      <c r="B33" s="41"/>
      <c r="C33" s="9" t="s">
        <v>655</v>
      </c>
      <c r="D33" s="9"/>
      <c r="E33" s="11" t="s">
        <v>572</v>
      </c>
      <c r="F33" s="42"/>
      <c r="G33" s="12"/>
      <c r="H33" s="151" t="s">
        <v>720</v>
      </c>
      <c r="I33" s="162"/>
      <c r="J33" s="162"/>
      <c r="K33" s="163"/>
      <c r="L33" s="164" t="s">
        <v>721</v>
      </c>
      <c r="M33" s="165"/>
    </row>
    <row r="34" s="55" customFormat="1" ht="23.25" customHeight="1" spans="1:13">
      <c r="A34" s="39"/>
      <c r="B34" s="41"/>
      <c r="C34" s="9"/>
      <c r="D34" s="9"/>
      <c r="E34" s="17"/>
      <c r="F34" s="3"/>
      <c r="G34" s="18"/>
      <c r="H34" s="132" t="s">
        <v>722</v>
      </c>
      <c r="I34" s="132"/>
      <c r="J34" s="132"/>
      <c r="K34" s="132"/>
      <c r="L34" s="166" t="s">
        <v>723</v>
      </c>
      <c r="M34" s="166"/>
    </row>
    <row r="35" s="55" customFormat="1" ht="23.25" customHeight="1" spans="1:13">
      <c r="A35" s="39"/>
      <c r="B35" s="41"/>
      <c r="C35" s="9"/>
      <c r="D35" s="9"/>
      <c r="E35" s="11" t="s">
        <v>575</v>
      </c>
      <c r="F35" s="42"/>
      <c r="G35" s="12"/>
      <c r="H35" s="151" t="s">
        <v>724</v>
      </c>
      <c r="I35" s="162"/>
      <c r="J35" s="162"/>
      <c r="K35" s="163"/>
      <c r="L35" s="167" t="s">
        <v>574</v>
      </c>
      <c r="M35" s="168"/>
    </row>
    <row r="36" s="55" customFormat="1" ht="23.25" customHeight="1" spans="1:13">
      <c r="A36" s="39"/>
      <c r="B36" s="41"/>
      <c r="C36" s="9"/>
      <c r="D36" s="9"/>
      <c r="E36" s="17"/>
      <c r="F36" s="3"/>
      <c r="G36" s="18"/>
      <c r="H36" s="132" t="s">
        <v>725</v>
      </c>
      <c r="I36" s="132"/>
      <c r="J36" s="132"/>
      <c r="K36" s="132"/>
      <c r="L36" s="169">
        <v>1</v>
      </c>
      <c r="M36" s="166"/>
    </row>
    <row r="37" s="55" customFormat="1" ht="23.25" customHeight="1" spans="1:13">
      <c r="A37" s="39"/>
      <c r="B37" s="41"/>
      <c r="C37" s="9"/>
      <c r="D37" s="9"/>
      <c r="E37" s="9" t="s">
        <v>577</v>
      </c>
      <c r="F37" s="9"/>
      <c r="G37" s="9"/>
      <c r="H37" s="132" t="s">
        <v>726</v>
      </c>
      <c r="I37" s="132"/>
      <c r="J37" s="132"/>
      <c r="K37" s="132"/>
      <c r="L37" s="132" t="s">
        <v>727</v>
      </c>
      <c r="M37" s="132"/>
    </row>
    <row r="38" s="55" customFormat="1" ht="23.25" customHeight="1" spans="1:13">
      <c r="A38" s="39"/>
      <c r="B38" s="41"/>
      <c r="C38" s="9"/>
      <c r="D38" s="9"/>
      <c r="E38" s="11" t="s">
        <v>580</v>
      </c>
      <c r="F38" s="42"/>
      <c r="G38" s="12"/>
      <c r="H38" s="151" t="s">
        <v>728</v>
      </c>
      <c r="I38" s="162"/>
      <c r="J38" s="162"/>
      <c r="K38" s="163"/>
      <c r="L38" s="170" t="s">
        <v>729</v>
      </c>
      <c r="M38" s="171"/>
    </row>
    <row r="39" s="55" customFormat="1" ht="33" customHeight="1" spans="1:13">
      <c r="A39" s="39"/>
      <c r="B39" s="41"/>
      <c r="C39" s="9"/>
      <c r="D39" s="9"/>
      <c r="E39" s="14"/>
      <c r="F39" s="49"/>
      <c r="G39" s="15"/>
      <c r="H39" s="151" t="s">
        <v>730</v>
      </c>
      <c r="I39" s="162"/>
      <c r="J39" s="162"/>
      <c r="K39" s="163"/>
      <c r="L39" s="172"/>
      <c r="M39" s="173"/>
    </row>
    <row r="40" s="55" customFormat="1" ht="51" customHeight="1" spans="1:13">
      <c r="A40" s="39"/>
      <c r="B40" s="41"/>
      <c r="C40" s="9"/>
      <c r="D40" s="9"/>
      <c r="E40" s="17"/>
      <c r="F40" s="3"/>
      <c r="G40" s="18"/>
      <c r="H40" s="151" t="s">
        <v>731</v>
      </c>
      <c r="I40" s="162"/>
      <c r="J40" s="162"/>
      <c r="K40" s="163"/>
      <c r="L40" s="174"/>
      <c r="M40" s="175"/>
    </row>
    <row r="41" s="55" customFormat="1" ht="23.25" customHeight="1" spans="1:13">
      <c r="A41" s="39"/>
      <c r="B41" s="41"/>
      <c r="C41" s="9" t="s">
        <v>567</v>
      </c>
      <c r="D41" s="9"/>
      <c r="E41" s="9" t="s">
        <v>568</v>
      </c>
      <c r="F41" s="9"/>
      <c r="G41" s="9"/>
      <c r="H41" s="9" t="s">
        <v>569</v>
      </c>
      <c r="I41" s="9"/>
      <c r="J41" s="9"/>
      <c r="K41" s="9"/>
      <c r="L41" s="9" t="s">
        <v>570</v>
      </c>
      <c r="M41" s="9"/>
    </row>
    <row r="42" s="55" customFormat="1" ht="44.1" customHeight="1" spans="1:13">
      <c r="A42" s="39"/>
      <c r="B42" s="41"/>
      <c r="C42" s="9" t="s">
        <v>655</v>
      </c>
      <c r="D42" s="9"/>
      <c r="E42" s="11" t="s">
        <v>583</v>
      </c>
      <c r="F42" s="42"/>
      <c r="G42" s="12"/>
      <c r="H42" s="133" t="s">
        <v>732</v>
      </c>
      <c r="I42" s="134"/>
      <c r="J42" s="134"/>
      <c r="K42" s="135"/>
      <c r="L42" s="133" t="s">
        <v>585</v>
      </c>
      <c r="M42" s="135"/>
    </row>
    <row r="43" s="55" customFormat="1" ht="33" customHeight="1" spans="1:13">
      <c r="A43" s="39"/>
      <c r="B43" s="41"/>
      <c r="C43" s="9"/>
      <c r="D43" s="9"/>
      <c r="E43" s="17"/>
      <c r="F43" s="3"/>
      <c r="G43" s="18"/>
      <c r="H43" s="136"/>
      <c r="I43" s="137"/>
      <c r="J43" s="137"/>
      <c r="K43" s="138"/>
      <c r="L43" s="136"/>
      <c r="M43" s="138"/>
    </row>
    <row r="44" s="55" customFormat="1" ht="44.1" customHeight="1" spans="1:13">
      <c r="A44" s="39"/>
      <c r="B44" s="41"/>
      <c r="C44" s="9"/>
      <c r="D44" s="9"/>
      <c r="E44" s="9" t="s">
        <v>586</v>
      </c>
      <c r="F44" s="9"/>
      <c r="G44" s="9"/>
      <c r="H44" s="132" t="s">
        <v>733</v>
      </c>
      <c r="I44" s="132"/>
      <c r="J44" s="132"/>
      <c r="K44" s="132"/>
      <c r="L44" s="132" t="s">
        <v>585</v>
      </c>
      <c r="M44" s="132"/>
    </row>
    <row r="45" s="55" customFormat="1" ht="39" customHeight="1" spans="1:13">
      <c r="A45" s="39"/>
      <c r="B45" s="41"/>
      <c r="C45" s="9"/>
      <c r="D45" s="9"/>
      <c r="E45" s="9" t="s">
        <v>591</v>
      </c>
      <c r="F45" s="9"/>
      <c r="G45" s="9"/>
      <c r="H45" s="132" t="s">
        <v>734</v>
      </c>
      <c r="I45" s="132"/>
      <c r="J45" s="132"/>
      <c r="K45" s="132"/>
      <c r="L45" s="132" t="s">
        <v>699</v>
      </c>
      <c r="M45" s="132"/>
    </row>
    <row r="46" s="55" customFormat="1" ht="45" customHeight="1" spans="1:13">
      <c r="A46" s="39"/>
      <c r="B46" s="41"/>
      <c r="C46" s="9"/>
      <c r="D46" s="9"/>
      <c r="E46" s="9" t="s">
        <v>594</v>
      </c>
      <c r="F46" s="9"/>
      <c r="G46" s="9"/>
      <c r="H46" s="132" t="s">
        <v>735</v>
      </c>
      <c r="I46" s="132"/>
      <c r="J46" s="132"/>
      <c r="K46" s="132"/>
      <c r="L46" s="132" t="s">
        <v>668</v>
      </c>
      <c r="M46" s="132"/>
    </row>
    <row r="47" s="55" customFormat="1" ht="32.25" customHeight="1" spans="1:13">
      <c r="A47" s="39"/>
      <c r="B47" s="41"/>
      <c r="C47" s="9"/>
      <c r="D47" s="9"/>
      <c r="E47" s="11" t="s">
        <v>596</v>
      </c>
      <c r="F47" s="42"/>
      <c r="G47" s="12"/>
      <c r="H47" s="30" t="s">
        <v>669</v>
      </c>
      <c r="I47" s="50"/>
      <c r="J47" s="50"/>
      <c r="K47" s="51"/>
      <c r="L47" s="127" t="s">
        <v>590</v>
      </c>
      <c r="M47" s="12"/>
    </row>
    <row r="48" s="55" customFormat="1" ht="18" customHeight="1" spans="1:13">
      <c r="A48" s="39"/>
      <c r="B48" s="41"/>
      <c r="C48" s="9"/>
      <c r="D48" s="9"/>
      <c r="E48" s="17"/>
      <c r="F48" s="3"/>
      <c r="G48" s="18"/>
      <c r="H48" s="43"/>
      <c r="I48" s="52"/>
      <c r="J48" s="52"/>
      <c r="K48" s="53"/>
      <c r="L48" s="17"/>
      <c r="M48" s="18"/>
    </row>
    <row r="49" s="55" customFormat="1" ht="33.75" customHeight="1" spans="1:13">
      <c r="A49" s="21" t="s">
        <v>671</v>
      </c>
      <c r="B49" s="21"/>
      <c r="C49" s="21"/>
      <c r="D49" s="44" t="s">
        <v>672</v>
      </c>
      <c r="E49" s="10"/>
      <c r="F49" s="10"/>
      <c r="G49" s="10"/>
      <c r="H49" s="10"/>
      <c r="I49" s="10"/>
      <c r="J49" s="10"/>
      <c r="K49" s="10"/>
      <c r="L49" s="10"/>
      <c r="M49" s="7"/>
    </row>
    <row r="50" s="55" customFormat="1" ht="66.75" customHeight="1" spans="1:13">
      <c r="A50" s="21" t="s">
        <v>673</v>
      </c>
      <c r="B50" s="21"/>
      <c r="C50" s="21"/>
      <c r="D50" s="45" t="s">
        <v>674</v>
      </c>
      <c r="E50" s="46"/>
      <c r="F50" s="46"/>
      <c r="G50" s="46"/>
      <c r="H50" s="46"/>
      <c r="I50" s="46"/>
      <c r="J50" s="46"/>
      <c r="K50" s="46"/>
      <c r="L50" s="46"/>
      <c r="M50" s="54"/>
    </row>
  </sheetData>
  <sheetProtection formatCells="0" formatColumns="0" formatRows="0"/>
  <mergeCells count="12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E37:G37"/>
    <mergeCell ref="H37:K37"/>
    <mergeCell ref="L37:M37"/>
    <mergeCell ref="H38:K38"/>
    <mergeCell ref="H39:K39"/>
    <mergeCell ref="H40:K40"/>
    <mergeCell ref="C41:D41"/>
    <mergeCell ref="E41:G41"/>
    <mergeCell ref="H41:K41"/>
    <mergeCell ref="L41:M41"/>
    <mergeCell ref="E44:G44"/>
    <mergeCell ref="H44:K44"/>
    <mergeCell ref="L44:M44"/>
    <mergeCell ref="E45:G45"/>
    <mergeCell ref="H45:K45"/>
    <mergeCell ref="L45:M45"/>
    <mergeCell ref="E46:G46"/>
    <mergeCell ref="H46:K46"/>
    <mergeCell ref="L46:M46"/>
    <mergeCell ref="A49:C49"/>
    <mergeCell ref="D49:M49"/>
    <mergeCell ref="A50:C50"/>
    <mergeCell ref="D50:M50"/>
    <mergeCell ref="A5:A12"/>
    <mergeCell ref="A13:A24"/>
    <mergeCell ref="A30:A48"/>
    <mergeCell ref="B32:B48"/>
    <mergeCell ref="B13:C18"/>
    <mergeCell ref="D20:E21"/>
    <mergeCell ref="L20:M21"/>
    <mergeCell ref="F20:H21"/>
    <mergeCell ref="I20:K21"/>
    <mergeCell ref="B19:C23"/>
    <mergeCell ref="A26:B29"/>
    <mergeCell ref="C27:G29"/>
    <mergeCell ref="H27:J29"/>
    <mergeCell ref="K27:M29"/>
    <mergeCell ref="C33:D40"/>
    <mergeCell ref="E33:G34"/>
    <mergeCell ref="E35:G36"/>
    <mergeCell ref="E38:G40"/>
    <mergeCell ref="C42:D48"/>
    <mergeCell ref="E42:G43"/>
    <mergeCell ref="E47:G48"/>
    <mergeCell ref="H47:K48"/>
    <mergeCell ref="L47:M48"/>
    <mergeCell ref="L38:M40"/>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showGridLines="0" showZeros="0" topLeftCell="A43" workbookViewId="0">
      <selection activeCell="U12" sqref="U12"/>
    </sheetView>
  </sheetViews>
  <sheetFormatPr defaultColWidth="9" defaultRowHeight="11.25"/>
  <cols>
    <col min="1" max="13" width="13.1666666666667" customWidth="1"/>
  </cols>
  <sheetData>
    <row r="1" spans="13:13">
      <c r="M1" s="47" t="s">
        <v>602</v>
      </c>
    </row>
    <row r="2" ht="27" spans="1:13">
      <c r="A2" s="1" t="s">
        <v>603</v>
      </c>
      <c r="B2" s="1"/>
      <c r="C2" s="1"/>
      <c r="D2" s="1"/>
      <c r="E2" s="1"/>
      <c r="F2" s="1"/>
      <c r="G2" s="1"/>
      <c r="H2" s="1"/>
      <c r="I2" s="1"/>
      <c r="J2" s="1"/>
      <c r="K2" s="1"/>
      <c r="L2" s="1"/>
      <c r="M2" s="1"/>
    </row>
    <row r="3" ht="20.25" spans="1:13">
      <c r="A3" s="2" t="s">
        <v>604</v>
      </c>
      <c r="B3" s="2"/>
      <c r="C3" s="2"/>
      <c r="D3" s="2"/>
      <c r="E3" s="2"/>
      <c r="F3" s="2"/>
      <c r="G3" s="2"/>
      <c r="H3" s="2"/>
      <c r="I3" s="2"/>
      <c r="J3" s="2"/>
      <c r="K3" s="2"/>
      <c r="L3" s="2"/>
      <c r="M3" s="2"/>
    </row>
    <row r="4" s="55" customFormat="1" ht="14.25" spans="1:13">
      <c r="A4" s="3" t="s">
        <v>736</v>
      </c>
      <c r="B4" s="3"/>
      <c r="C4" s="3"/>
      <c r="D4" s="3"/>
      <c r="E4" s="3"/>
      <c r="F4" s="4"/>
      <c r="G4" s="4"/>
      <c r="H4" s="4"/>
      <c r="I4" s="48" t="s">
        <v>737</v>
      </c>
      <c r="J4" s="48"/>
      <c r="K4" s="48"/>
      <c r="L4" s="48"/>
      <c r="M4" s="4"/>
    </row>
    <row r="5" s="55" customFormat="1" ht="14.25" spans="1:13">
      <c r="A5" s="5" t="s">
        <v>606</v>
      </c>
      <c r="B5" s="6" t="s">
        <v>307</v>
      </c>
      <c r="C5" s="7"/>
      <c r="D5" s="83" t="s">
        <v>738</v>
      </c>
      <c r="E5" s="83"/>
      <c r="F5" s="83"/>
      <c r="G5" s="83"/>
      <c r="H5" s="83"/>
      <c r="I5" s="83"/>
      <c r="J5" s="83"/>
      <c r="K5" s="83"/>
      <c r="L5" s="83"/>
      <c r="M5" s="83"/>
    </row>
    <row r="6" s="55" customFormat="1" ht="14.25" spans="1:13">
      <c r="A6" s="5"/>
      <c r="B6" s="6" t="s">
        <v>608</v>
      </c>
      <c r="C6" s="7"/>
      <c r="D6" s="83" t="s">
        <v>739</v>
      </c>
      <c r="E6" s="83"/>
      <c r="F6" s="83"/>
      <c r="G6" s="83"/>
      <c r="H6" s="83"/>
      <c r="I6" s="83"/>
      <c r="J6" s="83"/>
      <c r="K6" s="83"/>
      <c r="L6" s="83"/>
      <c r="M6" s="83"/>
    </row>
    <row r="7" s="55" customFormat="1" ht="14.25" spans="1:13">
      <c r="A7" s="5"/>
      <c r="B7" s="6" t="s">
        <v>610</v>
      </c>
      <c r="C7" s="7"/>
      <c r="D7" s="6" t="s">
        <v>118</v>
      </c>
      <c r="E7" s="10"/>
      <c r="F7" s="7"/>
      <c r="G7" s="9" t="s">
        <v>611</v>
      </c>
      <c r="H7" s="9"/>
      <c r="I7" s="9"/>
      <c r="J7" s="83" t="s">
        <v>678</v>
      </c>
      <c r="K7" s="83"/>
      <c r="L7" s="83"/>
      <c r="M7" s="83"/>
    </row>
    <row r="8" s="55" customFormat="1" ht="14.25" spans="1:13">
      <c r="A8" s="5"/>
      <c r="B8" s="6" t="s">
        <v>613</v>
      </c>
      <c r="C8" s="7"/>
      <c r="D8" s="8" t="s">
        <v>740</v>
      </c>
      <c r="E8" s="9"/>
      <c r="F8" s="9"/>
      <c r="G8" s="9" t="s">
        <v>543</v>
      </c>
      <c r="H8" s="9"/>
      <c r="I8" s="9"/>
      <c r="J8" s="83" t="s">
        <v>741</v>
      </c>
      <c r="K8" s="83"/>
      <c r="L8" s="83"/>
      <c r="M8" s="83"/>
    </row>
    <row r="9" s="55" customFormat="1" ht="39.95" customHeight="1" spans="1:13">
      <c r="A9" s="5"/>
      <c r="B9" s="6" t="s">
        <v>541</v>
      </c>
      <c r="C9" s="7"/>
      <c r="D9" s="9" t="s">
        <v>742</v>
      </c>
      <c r="E9" s="9"/>
      <c r="F9" s="9"/>
      <c r="G9" s="9" t="s">
        <v>543</v>
      </c>
      <c r="H9" s="9"/>
      <c r="I9" s="9"/>
      <c r="J9" s="83" t="s">
        <v>741</v>
      </c>
      <c r="K9" s="83"/>
      <c r="L9" s="83"/>
      <c r="M9" s="83"/>
    </row>
    <row r="10" s="55" customFormat="1" ht="14.25" spans="1:13">
      <c r="A10" s="5"/>
      <c r="B10" s="6" t="s">
        <v>617</v>
      </c>
      <c r="C10" s="7"/>
      <c r="D10" s="56" t="s">
        <v>743</v>
      </c>
      <c r="E10" s="57"/>
      <c r="F10" s="57"/>
      <c r="G10" s="57"/>
      <c r="H10" s="57"/>
      <c r="I10" s="57"/>
      <c r="J10" s="57"/>
      <c r="K10" s="57"/>
      <c r="L10" s="57"/>
      <c r="M10" s="57"/>
    </row>
    <row r="11" s="55" customFormat="1" ht="133.5" customHeight="1" spans="1:13">
      <c r="A11" s="5"/>
      <c r="B11" s="6" t="s">
        <v>619</v>
      </c>
      <c r="C11" s="7"/>
      <c r="D11" s="98" t="s">
        <v>744</v>
      </c>
      <c r="E11" s="99"/>
      <c r="F11" s="99"/>
      <c r="G11" s="99"/>
      <c r="H11" s="99"/>
      <c r="I11" s="99"/>
      <c r="J11" s="99"/>
      <c r="K11" s="99"/>
      <c r="L11" s="99"/>
      <c r="M11" s="112"/>
    </row>
    <row r="12" s="55" customFormat="1" ht="33" customHeight="1" spans="1:13">
      <c r="A12" s="5"/>
      <c r="B12" s="6" t="s">
        <v>621</v>
      </c>
      <c r="C12" s="7"/>
      <c r="D12" s="98" t="s">
        <v>744</v>
      </c>
      <c r="E12" s="99"/>
      <c r="F12" s="99"/>
      <c r="G12" s="99"/>
      <c r="H12" s="99"/>
      <c r="I12" s="99"/>
      <c r="J12" s="99"/>
      <c r="K12" s="99"/>
      <c r="L12" s="99"/>
      <c r="M12" s="112"/>
    </row>
    <row r="13" s="55" customFormat="1" ht="14.25" spans="1:13">
      <c r="A13" s="5" t="s">
        <v>623</v>
      </c>
      <c r="B13" s="11" t="s">
        <v>624</v>
      </c>
      <c r="C13" s="12"/>
      <c r="D13" s="13" t="s">
        <v>625</v>
      </c>
      <c r="E13" s="13"/>
      <c r="F13" s="13" t="s">
        <v>626</v>
      </c>
      <c r="G13" s="13"/>
      <c r="H13" s="13"/>
      <c r="I13" s="13"/>
      <c r="J13" s="13" t="s">
        <v>627</v>
      </c>
      <c r="K13" s="13"/>
      <c r="L13" s="13"/>
      <c r="M13" s="13"/>
    </row>
    <row r="14" s="55" customFormat="1" ht="14.25" spans="1:13">
      <c r="A14" s="5"/>
      <c r="B14" s="14"/>
      <c r="C14" s="15"/>
      <c r="D14" s="9" t="s">
        <v>628</v>
      </c>
      <c r="E14" s="9"/>
      <c r="F14" s="61">
        <v>556</v>
      </c>
      <c r="G14" s="57"/>
      <c r="H14" s="57"/>
      <c r="I14" s="57"/>
      <c r="J14" s="61">
        <v>556</v>
      </c>
      <c r="K14" s="57"/>
      <c r="L14" s="57"/>
      <c r="M14" s="57"/>
    </row>
    <row r="15" s="55" customFormat="1" ht="14.25" spans="1:13">
      <c r="A15" s="5"/>
      <c r="B15" s="14"/>
      <c r="C15" s="15"/>
      <c r="D15" s="9" t="s">
        <v>629</v>
      </c>
      <c r="E15" s="9"/>
      <c r="F15" s="61"/>
      <c r="G15" s="57"/>
      <c r="H15" s="57"/>
      <c r="I15" s="57"/>
      <c r="J15" s="61"/>
      <c r="K15" s="57"/>
      <c r="L15" s="57"/>
      <c r="M15" s="57"/>
    </row>
    <row r="16" s="55" customFormat="1" ht="14.25" spans="1:13">
      <c r="A16" s="5"/>
      <c r="B16" s="14"/>
      <c r="C16" s="15"/>
      <c r="D16" s="9" t="s">
        <v>630</v>
      </c>
      <c r="E16" s="9"/>
      <c r="F16" s="61"/>
      <c r="G16" s="57"/>
      <c r="H16" s="57"/>
      <c r="I16" s="57"/>
      <c r="J16" s="61"/>
      <c r="K16" s="57"/>
      <c r="L16" s="57"/>
      <c r="M16" s="57"/>
    </row>
    <row r="17" s="55" customFormat="1" ht="14.25" spans="1:13">
      <c r="A17" s="5"/>
      <c r="B17" s="14"/>
      <c r="C17" s="15"/>
      <c r="D17" s="9" t="s">
        <v>631</v>
      </c>
      <c r="E17" s="9"/>
      <c r="F17" s="61">
        <v>556</v>
      </c>
      <c r="G17" s="57"/>
      <c r="H17" s="57"/>
      <c r="I17" s="57"/>
      <c r="J17" s="61">
        <v>556</v>
      </c>
      <c r="K17" s="57"/>
      <c r="L17" s="57"/>
      <c r="M17" s="57"/>
    </row>
    <row r="18" s="55" customFormat="1" ht="14.25" spans="1:13">
      <c r="A18" s="5"/>
      <c r="B18" s="17"/>
      <c r="C18" s="18"/>
      <c r="D18" s="9" t="s">
        <v>632</v>
      </c>
      <c r="E18" s="9"/>
      <c r="F18" s="16"/>
      <c r="G18" s="9"/>
      <c r="H18" s="9"/>
      <c r="I18" s="9"/>
      <c r="J18" s="16"/>
      <c r="K18" s="9"/>
      <c r="L18" s="9"/>
      <c r="M18" s="9"/>
    </row>
    <row r="19" s="55" customFormat="1" ht="14.25" spans="1:13">
      <c r="A19" s="5"/>
      <c r="B19" s="11" t="s">
        <v>633</v>
      </c>
      <c r="C19" s="12"/>
      <c r="D19" s="9" t="s">
        <v>625</v>
      </c>
      <c r="E19" s="9"/>
      <c r="F19" s="9" t="s">
        <v>634</v>
      </c>
      <c r="G19" s="9"/>
      <c r="H19" s="9"/>
      <c r="I19" s="9" t="s">
        <v>635</v>
      </c>
      <c r="J19" s="9"/>
      <c r="K19" s="9"/>
      <c r="L19" s="9" t="s">
        <v>636</v>
      </c>
      <c r="M19" s="9"/>
    </row>
    <row r="20" s="55" customFormat="1" ht="14.25" spans="1:13">
      <c r="A20" s="5"/>
      <c r="B20" s="14"/>
      <c r="C20" s="15"/>
      <c r="D20" s="9" t="s">
        <v>628</v>
      </c>
      <c r="E20" s="9"/>
      <c r="F20" s="100">
        <v>556</v>
      </c>
      <c r="G20" s="101"/>
      <c r="H20" s="102"/>
      <c r="I20" s="83">
        <v>556</v>
      </c>
      <c r="J20" s="83"/>
      <c r="K20" s="83"/>
      <c r="L20" s="113"/>
      <c r="M20" s="113"/>
    </row>
    <row r="21" s="55" customFormat="1" ht="14.25" spans="1:13">
      <c r="A21" s="5"/>
      <c r="B21" s="14"/>
      <c r="C21" s="15"/>
      <c r="D21" s="20">
        <v>1</v>
      </c>
      <c r="E21" s="20"/>
      <c r="F21" s="83">
        <v>188.6</v>
      </c>
      <c r="G21" s="83"/>
      <c r="H21" s="83"/>
      <c r="I21" s="83">
        <v>196</v>
      </c>
      <c r="J21" s="83"/>
      <c r="K21" s="83"/>
      <c r="L21" s="83" t="s">
        <v>745</v>
      </c>
      <c r="M21" s="83"/>
    </row>
    <row r="22" s="55" customFormat="1" ht="14.25" spans="1:13">
      <c r="A22" s="5"/>
      <c r="B22" s="14"/>
      <c r="C22" s="15"/>
      <c r="D22" s="20">
        <v>2</v>
      </c>
      <c r="E22" s="20"/>
      <c r="F22" s="83">
        <v>229.9</v>
      </c>
      <c r="G22" s="83"/>
      <c r="H22" s="83"/>
      <c r="I22" s="83">
        <v>218.9</v>
      </c>
      <c r="J22" s="83"/>
      <c r="K22" s="83"/>
      <c r="L22" s="83" t="s">
        <v>746</v>
      </c>
      <c r="M22" s="83"/>
    </row>
    <row r="23" s="55" customFormat="1" ht="14.25" spans="1:13">
      <c r="A23" s="5"/>
      <c r="B23" s="14"/>
      <c r="C23" s="15"/>
      <c r="D23" s="20">
        <v>3</v>
      </c>
      <c r="E23" s="20"/>
      <c r="F23" s="100">
        <v>72</v>
      </c>
      <c r="G23" s="101"/>
      <c r="H23" s="103"/>
      <c r="I23" s="100">
        <v>80</v>
      </c>
      <c r="J23" s="101"/>
      <c r="K23" s="103"/>
      <c r="L23" s="100" t="s">
        <v>747</v>
      </c>
      <c r="M23" s="103"/>
    </row>
    <row r="24" s="55" customFormat="1" ht="14.25" spans="1:13">
      <c r="A24" s="5"/>
      <c r="B24" s="17"/>
      <c r="C24" s="18"/>
      <c r="D24" s="20">
        <v>4</v>
      </c>
      <c r="E24" s="20"/>
      <c r="F24" s="83">
        <v>65.5</v>
      </c>
      <c r="G24" s="83"/>
      <c r="H24" s="83"/>
      <c r="I24" s="83">
        <v>61.1</v>
      </c>
      <c r="J24" s="83"/>
      <c r="K24" s="83"/>
      <c r="L24" s="83" t="s">
        <v>748</v>
      </c>
      <c r="M24" s="83"/>
    </row>
    <row r="25" s="55" customFormat="1" ht="51" customHeight="1" spans="1:13">
      <c r="A25" s="21" t="s">
        <v>640</v>
      </c>
      <c r="B25" s="21"/>
      <c r="C25" s="21"/>
      <c r="D25" s="8"/>
      <c r="E25" s="9"/>
      <c r="F25" s="9"/>
      <c r="G25" s="9"/>
      <c r="H25" s="9"/>
      <c r="I25" s="9"/>
      <c r="J25" s="9"/>
      <c r="K25" s="9"/>
      <c r="L25" s="9"/>
      <c r="M25" s="9"/>
    </row>
    <row r="26" s="55" customFormat="1" ht="14.25" spans="1:13">
      <c r="A26" s="22" t="s">
        <v>642</v>
      </c>
      <c r="B26" s="23"/>
      <c r="C26" s="24" t="s">
        <v>643</v>
      </c>
      <c r="D26" s="24"/>
      <c r="E26" s="24"/>
      <c r="F26" s="24"/>
      <c r="G26" s="24"/>
      <c r="H26" s="13" t="s">
        <v>644</v>
      </c>
      <c r="I26" s="13"/>
      <c r="J26" s="13"/>
      <c r="K26" s="13" t="s">
        <v>645</v>
      </c>
      <c r="L26" s="13"/>
      <c r="M26" s="13"/>
    </row>
    <row r="27" s="55" customFormat="1" ht="34.5" customHeight="1" spans="1:13">
      <c r="A27" s="25"/>
      <c r="B27" s="26"/>
      <c r="C27" s="68" t="s">
        <v>749</v>
      </c>
      <c r="D27" s="69"/>
      <c r="E27" s="69"/>
      <c r="F27" s="69"/>
      <c r="G27" s="70"/>
      <c r="H27" s="71" t="s">
        <v>750</v>
      </c>
      <c r="I27" s="84"/>
      <c r="J27" s="85"/>
      <c r="K27" s="71" t="s">
        <v>751</v>
      </c>
      <c r="L27" s="84"/>
      <c r="M27" s="85"/>
    </row>
    <row r="28" s="55" customFormat="1" ht="14.25" customHeight="1" spans="1:13">
      <c r="A28" s="25"/>
      <c r="B28" s="26"/>
      <c r="C28" s="72"/>
      <c r="D28" s="73"/>
      <c r="E28" s="73"/>
      <c r="F28" s="73"/>
      <c r="G28" s="74"/>
      <c r="H28" s="75"/>
      <c r="I28" s="86"/>
      <c r="J28" s="87"/>
      <c r="K28" s="75"/>
      <c r="L28" s="86"/>
      <c r="M28" s="87"/>
    </row>
    <row r="29" s="55" customFormat="1" ht="14.25" customHeight="1" spans="1:13">
      <c r="A29" s="25"/>
      <c r="B29" s="26"/>
      <c r="C29" s="76"/>
      <c r="D29" s="77"/>
      <c r="E29" s="77"/>
      <c r="F29" s="77"/>
      <c r="G29" s="78"/>
      <c r="H29" s="64"/>
      <c r="I29" s="65"/>
      <c r="J29" s="66"/>
      <c r="K29" s="64"/>
      <c r="L29" s="65"/>
      <c r="M29" s="66"/>
    </row>
    <row r="30" s="55" customFormat="1" ht="54" customHeight="1" spans="1:13">
      <c r="A30" s="37" t="s">
        <v>649</v>
      </c>
      <c r="B30" s="38" t="s">
        <v>650</v>
      </c>
      <c r="C30" s="104" t="s">
        <v>752</v>
      </c>
      <c r="D30" s="104"/>
      <c r="E30" s="104"/>
      <c r="F30" s="104"/>
      <c r="G30" s="104"/>
      <c r="H30" s="104"/>
      <c r="I30" s="104"/>
      <c r="J30" s="104"/>
      <c r="K30" s="104"/>
      <c r="L30" s="104"/>
      <c r="M30" s="104"/>
    </row>
    <row r="31" s="55" customFormat="1" ht="72.95" customHeight="1" spans="1:13">
      <c r="A31" s="39"/>
      <c r="B31" s="38" t="s">
        <v>652</v>
      </c>
      <c r="C31" s="104" t="s">
        <v>753</v>
      </c>
      <c r="D31" s="104"/>
      <c r="E31" s="104"/>
      <c r="F31" s="104"/>
      <c r="G31" s="104"/>
      <c r="H31" s="104"/>
      <c r="I31" s="104"/>
      <c r="J31" s="104"/>
      <c r="K31" s="104"/>
      <c r="L31" s="104"/>
      <c r="M31" s="104"/>
    </row>
    <row r="32" s="55" customFormat="1" ht="23.25" customHeight="1" spans="1:13">
      <c r="A32" s="39"/>
      <c r="B32" s="40" t="s">
        <v>654</v>
      </c>
      <c r="C32" s="9" t="s">
        <v>567</v>
      </c>
      <c r="D32" s="9"/>
      <c r="E32" s="9" t="s">
        <v>568</v>
      </c>
      <c r="F32" s="9"/>
      <c r="G32" s="9"/>
      <c r="H32" s="9" t="s">
        <v>569</v>
      </c>
      <c r="I32" s="9"/>
      <c r="J32" s="9"/>
      <c r="K32" s="9"/>
      <c r="L32" s="9" t="s">
        <v>570</v>
      </c>
      <c r="M32" s="9"/>
    </row>
    <row r="33" s="55" customFormat="1" ht="23.25" customHeight="1" spans="1:13">
      <c r="A33" s="39"/>
      <c r="B33" s="41"/>
      <c r="C33" s="9" t="s">
        <v>655</v>
      </c>
      <c r="D33" s="9"/>
      <c r="E33" s="11" t="s">
        <v>572</v>
      </c>
      <c r="F33" s="42"/>
      <c r="G33" s="12"/>
      <c r="H33" s="105" t="s">
        <v>754</v>
      </c>
      <c r="I33" s="105"/>
      <c r="J33" s="105"/>
      <c r="K33" s="105"/>
      <c r="L33" s="114" t="s">
        <v>755</v>
      </c>
      <c r="M33" s="115"/>
    </row>
    <row r="34" s="55" customFormat="1" ht="23.25" customHeight="1" spans="1:13">
      <c r="A34" s="39"/>
      <c r="B34" s="41"/>
      <c r="C34" s="9"/>
      <c r="D34" s="9"/>
      <c r="E34" s="14"/>
      <c r="F34" s="49"/>
      <c r="G34" s="15"/>
      <c r="H34" s="105" t="s">
        <v>756</v>
      </c>
      <c r="I34" s="105"/>
      <c r="J34" s="105"/>
      <c r="K34" s="105"/>
      <c r="L34" s="114" t="s">
        <v>757</v>
      </c>
      <c r="M34" s="115"/>
    </row>
    <row r="35" s="55" customFormat="1" ht="23.25" customHeight="1" spans="1:13">
      <c r="A35" s="39"/>
      <c r="B35" s="41"/>
      <c r="C35" s="9"/>
      <c r="D35" s="9"/>
      <c r="E35" s="14"/>
      <c r="F35" s="49"/>
      <c r="G35" s="15"/>
      <c r="H35" s="105" t="s">
        <v>758</v>
      </c>
      <c r="I35" s="105"/>
      <c r="J35" s="105"/>
      <c r="K35" s="105"/>
      <c r="L35" s="114" t="s">
        <v>759</v>
      </c>
      <c r="M35" s="115"/>
    </row>
    <row r="36" s="55" customFormat="1" ht="23.25" customHeight="1" spans="1:13">
      <c r="A36" s="39"/>
      <c r="B36" s="41"/>
      <c r="C36" s="9"/>
      <c r="D36" s="9"/>
      <c r="E36" s="17"/>
      <c r="F36" s="3"/>
      <c r="G36" s="18"/>
      <c r="H36" s="105" t="s">
        <v>760</v>
      </c>
      <c r="I36" s="105"/>
      <c r="J36" s="105"/>
      <c r="K36" s="105"/>
      <c r="L36" s="105" t="s">
        <v>761</v>
      </c>
      <c r="M36" s="105"/>
    </row>
    <row r="37" s="55" customFormat="1" ht="23.25" customHeight="1" spans="1:13">
      <c r="A37" s="39"/>
      <c r="B37" s="41"/>
      <c r="C37" s="9"/>
      <c r="D37" s="9"/>
      <c r="E37" s="11" t="s">
        <v>575</v>
      </c>
      <c r="F37" s="42"/>
      <c r="G37" s="12"/>
      <c r="H37" s="105" t="s">
        <v>754</v>
      </c>
      <c r="I37" s="105"/>
      <c r="J37" s="105"/>
      <c r="K37" s="105"/>
      <c r="L37" s="116" t="s">
        <v>762</v>
      </c>
      <c r="M37" s="117"/>
    </row>
    <row r="38" s="55" customFormat="1" ht="23.25" customHeight="1" spans="1:13">
      <c r="A38" s="39"/>
      <c r="B38" s="41"/>
      <c r="C38" s="9"/>
      <c r="D38" s="9"/>
      <c r="E38" s="14"/>
      <c r="F38" s="49"/>
      <c r="G38" s="15"/>
      <c r="H38" s="105" t="s">
        <v>756</v>
      </c>
      <c r="I38" s="105"/>
      <c r="J38" s="105"/>
      <c r="K38" s="105"/>
      <c r="L38" s="118"/>
      <c r="M38" s="119"/>
    </row>
    <row r="39" s="55" customFormat="1" ht="23.25" customHeight="1" spans="1:13">
      <c r="A39" s="39"/>
      <c r="B39" s="41"/>
      <c r="C39" s="9"/>
      <c r="D39" s="9"/>
      <c r="E39" s="14"/>
      <c r="F39" s="49"/>
      <c r="G39" s="15"/>
      <c r="H39" s="105" t="s">
        <v>758</v>
      </c>
      <c r="I39" s="105"/>
      <c r="J39" s="105"/>
      <c r="K39" s="105"/>
      <c r="L39" s="116" t="s">
        <v>763</v>
      </c>
      <c r="M39" s="117"/>
    </row>
    <row r="40" s="55" customFormat="1" ht="23.25" customHeight="1" spans="1:13">
      <c r="A40" s="39"/>
      <c r="B40" s="41"/>
      <c r="C40" s="9"/>
      <c r="D40" s="9"/>
      <c r="E40" s="17"/>
      <c r="F40" s="3"/>
      <c r="G40" s="18"/>
      <c r="H40" s="105" t="s">
        <v>760</v>
      </c>
      <c r="I40" s="105"/>
      <c r="J40" s="105"/>
      <c r="K40" s="105"/>
      <c r="L40" s="118"/>
      <c r="M40" s="119"/>
    </row>
    <row r="41" s="55" customFormat="1" ht="23.25" customHeight="1" spans="1:13">
      <c r="A41" s="39"/>
      <c r="B41" s="41"/>
      <c r="C41" s="9"/>
      <c r="D41" s="9"/>
      <c r="E41" s="9" t="s">
        <v>577</v>
      </c>
      <c r="F41" s="9"/>
      <c r="G41" s="9"/>
      <c r="H41" s="106" t="s">
        <v>764</v>
      </c>
      <c r="I41" s="120"/>
      <c r="J41" s="120"/>
      <c r="K41" s="120"/>
      <c r="L41" s="121" t="s">
        <v>765</v>
      </c>
      <c r="M41" s="120"/>
    </row>
    <row r="42" s="55" customFormat="1" ht="23.25" customHeight="1" spans="1:13">
      <c r="A42" s="39"/>
      <c r="B42" s="41"/>
      <c r="C42" s="9"/>
      <c r="D42" s="9"/>
      <c r="E42" s="11" t="s">
        <v>580</v>
      </c>
      <c r="F42" s="42"/>
      <c r="G42" s="12"/>
      <c r="H42" s="107" t="s">
        <v>754</v>
      </c>
      <c r="I42" s="107"/>
      <c r="J42" s="107"/>
      <c r="K42" s="107"/>
      <c r="L42" s="105" t="s">
        <v>766</v>
      </c>
      <c r="M42" s="105"/>
    </row>
    <row r="43" s="55" customFormat="1" ht="29.1" customHeight="1" spans="1:13">
      <c r="A43" s="39"/>
      <c r="B43" s="41"/>
      <c r="C43" s="9"/>
      <c r="D43" s="9"/>
      <c r="E43" s="14"/>
      <c r="F43" s="49"/>
      <c r="G43" s="15"/>
      <c r="H43" s="107" t="s">
        <v>756</v>
      </c>
      <c r="I43" s="107"/>
      <c r="J43" s="107"/>
      <c r="K43" s="107"/>
      <c r="L43" s="114" t="s">
        <v>767</v>
      </c>
      <c r="M43" s="115"/>
    </row>
    <row r="44" s="55" customFormat="1" ht="27" customHeight="1" spans="1:13">
      <c r="A44" s="39"/>
      <c r="B44" s="41"/>
      <c r="C44" s="9"/>
      <c r="D44" s="9"/>
      <c r="E44" s="14"/>
      <c r="F44" s="49"/>
      <c r="G44" s="15"/>
      <c r="H44" s="107" t="s">
        <v>758</v>
      </c>
      <c r="I44" s="107"/>
      <c r="J44" s="107"/>
      <c r="K44" s="107"/>
      <c r="L44" s="114" t="s">
        <v>768</v>
      </c>
      <c r="M44" s="115"/>
    </row>
    <row r="45" s="55" customFormat="1" ht="30" customHeight="1" spans="1:13">
      <c r="A45" s="39"/>
      <c r="B45" s="41"/>
      <c r="C45" s="9"/>
      <c r="D45" s="9"/>
      <c r="E45" s="17"/>
      <c r="F45" s="3"/>
      <c r="G45" s="18"/>
      <c r="H45" s="107" t="s">
        <v>760</v>
      </c>
      <c r="I45" s="107"/>
      <c r="J45" s="107"/>
      <c r="K45" s="107"/>
      <c r="L45" s="122" t="s">
        <v>769</v>
      </c>
      <c r="M45" s="123"/>
    </row>
    <row r="46" s="55" customFormat="1" ht="23.25" customHeight="1" spans="1:13">
      <c r="A46" s="39"/>
      <c r="B46" s="41"/>
      <c r="C46" s="9" t="s">
        <v>567</v>
      </c>
      <c r="D46" s="9"/>
      <c r="E46" s="9" t="s">
        <v>568</v>
      </c>
      <c r="F46" s="9"/>
      <c r="G46" s="9"/>
      <c r="H46" s="108" t="s">
        <v>569</v>
      </c>
      <c r="I46" s="108"/>
      <c r="J46" s="108"/>
      <c r="K46" s="108"/>
      <c r="L46" s="9" t="s">
        <v>570</v>
      </c>
      <c r="M46" s="9"/>
    </row>
    <row r="47" s="55" customFormat="1" ht="18" customHeight="1" spans="1:13">
      <c r="A47" s="39"/>
      <c r="B47" s="41"/>
      <c r="C47" s="9" t="s">
        <v>655</v>
      </c>
      <c r="D47" s="9"/>
      <c r="E47" s="9" t="s">
        <v>583</v>
      </c>
      <c r="F47" s="9"/>
      <c r="G47" s="9"/>
      <c r="H47" s="109" t="s">
        <v>770</v>
      </c>
      <c r="I47" s="109"/>
      <c r="J47" s="109"/>
      <c r="K47" s="109"/>
      <c r="L47" s="124" t="s">
        <v>590</v>
      </c>
      <c r="M47" s="83"/>
    </row>
    <row r="48" s="55" customFormat="1" ht="39.75" customHeight="1" spans="1:13">
      <c r="A48" s="39"/>
      <c r="B48" s="41"/>
      <c r="C48" s="9"/>
      <c r="D48" s="9"/>
      <c r="E48" s="9" t="s">
        <v>586</v>
      </c>
      <c r="F48" s="9"/>
      <c r="G48" s="9"/>
      <c r="H48" s="109" t="s">
        <v>771</v>
      </c>
      <c r="I48" s="109"/>
      <c r="J48" s="109"/>
      <c r="K48" s="109"/>
      <c r="L48" s="124" t="s">
        <v>585</v>
      </c>
      <c r="M48" s="83"/>
    </row>
    <row r="49" s="55" customFormat="1" ht="23.25" customHeight="1" spans="1:13">
      <c r="A49" s="39"/>
      <c r="B49" s="41"/>
      <c r="C49" s="9"/>
      <c r="D49" s="9"/>
      <c r="E49" s="9" t="s">
        <v>591</v>
      </c>
      <c r="F49" s="9"/>
      <c r="G49" s="9"/>
      <c r="H49" s="109" t="s">
        <v>772</v>
      </c>
      <c r="I49" s="109"/>
      <c r="J49" s="109"/>
      <c r="K49" s="109"/>
      <c r="L49" s="124" t="s">
        <v>773</v>
      </c>
      <c r="M49" s="83"/>
    </row>
    <row r="50" s="55" customFormat="1" ht="36.95" customHeight="1" spans="1:13">
      <c r="A50" s="39"/>
      <c r="B50" s="41"/>
      <c r="C50" s="9"/>
      <c r="D50" s="9"/>
      <c r="E50" s="9" t="s">
        <v>594</v>
      </c>
      <c r="F50" s="9"/>
      <c r="G50" s="9"/>
      <c r="H50" s="109" t="s">
        <v>774</v>
      </c>
      <c r="I50" s="109"/>
      <c r="J50" s="109"/>
      <c r="K50" s="109"/>
      <c r="L50" s="124" t="s">
        <v>585</v>
      </c>
      <c r="M50" s="83"/>
    </row>
    <row r="51" s="55" customFormat="1" ht="12.75" customHeight="1" spans="1:13">
      <c r="A51" s="39"/>
      <c r="B51" s="41"/>
      <c r="C51" s="9"/>
      <c r="D51" s="9"/>
      <c r="E51" s="11" t="s">
        <v>596</v>
      </c>
      <c r="F51" s="42"/>
      <c r="G51" s="12"/>
      <c r="H51" s="110" t="s">
        <v>775</v>
      </c>
      <c r="I51" s="125"/>
      <c r="J51" s="125"/>
      <c r="K51" s="126"/>
      <c r="L51" s="127" t="s">
        <v>590</v>
      </c>
      <c r="M51" s="12"/>
    </row>
    <row r="52" s="55" customFormat="1" ht="9" customHeight="1" spans="1:13">
      <c r="A52" s="39"/>
      <c r="B52" s="41"/>
      <c r="C52" s="9"/>
      <c r="D52" s="9"/>
      <c r="E52" s="17"/>
      <c r="F52" s="3"/>
      <c r="G52" s="18"/>
      <c r="H52" s="111"/>
      <c r="I52" s="128"/>
      <c r="J52" s="128"/>
      <c r="K52" s="129"/>
      <c r="L52" s="17"/>
      <c r="M52" s="18"/>
    </row>
    <row r="53" s="55" customFormat="1" ht="33.75" customHeight="1" spans="1:13">
      <c r="A53" s="21" t="s">
        <v>671</v>
      </c>
      <c r="B53" s="21"/>
      <c r="C53" s="21"/>
      <c r="D53" s="44" t="s">
        <v>672</v>
      </c>
      <c r="E53" s="10"/>
      <c r="F53" s="10"/>
      <c r="G53" s="10"/>
      <c r="H53" s="10"/>
      <c r="I53" s="10"/>
      <c r="J53" s="10"/>
      <c r="K53" s="10"/>
      <c r="L53" s="10"/>
      <c r="M53" s="7"/>
    </row>
    <row r="54" s="55" customFormat="1" ht="66.75" customHeight="1" spans="1:13">
      <c r="A54" s="21" t="s">
        <v>673</v>
      </c>
      <c r="B54" s="21"/>
      <c r="C54" s="21"/>
      <c r="D54" s="45" t="s">
        <v>674</v>
      </c>
      <c r="E54" s="46"/>
      <c r="F54" s="46"/>
      <c r="G54" s="46"/>
      <c r="H54" s="46"/>
      <c r="I54" s="46"/>
      <c r="J54" s="46"/>
      <c r="K54" s="46"/>
      <c r="L54" s="46"/>
      <c r="M54" s="54"/>
    </row>
  </sheetData>
  <sheetProtection formatCells="0" formatColumns="0" formatRows="0"/>
  <mergeCells count="142">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H37:K37"/>
    <mergeCell ref="H38:K38"/>
    <mergeCell ref="H39:K39"/>
    <mergeCell ref="H40:K40"/>
    <mergeCell ref="E41:G41"/>
    <mergeCell ref="H41:K41"/>
    <mergeCell ref="L41:M41"/>
    <mergeCell ref="H42:K42"/>
    <mergeCell ref="L42:M42"/>
    <mergeCell ref="H43:K43"/>
    <mergeCell ref="L43:M43"/>
    <mergeCell ref="H44:K44"/>
    <mergeCell ref="L44:M44"/>
    <mergeCell ref="H45:K45"/>
    <mergeCell ref="L45:M45"/>
    <mergeCell ref="C46:D46"/>
    <mergeCell ref="E46:G46"/>
    <mergeCell ref="H46:K46"/>
    <mergeCell ref="L46:M46"/>
    <mergeCell ref="E47:G47"/>
    <mergeCell ref="H47:K47"/>
    <mergeCell ref="L47:M47"/>
    <mergeCell ref="E48:G48"/>
    <mergeCell ref="H48:K48"/>
    <mergeCell ref="L48:M48"/>
    <mergeCell ref="E49:G49"/>
    <mergeCell ref="H49:K49"/>
    <mergeCell ref="L49:M49"/>
    <mergeCell ref="E50:G50"/>
    <mergeCell ref="H50:K50"/>
    <mergeCell ref="L50:M50"/>
    <mergeCell ref="A53:C53"/>
    <mergeCell ref="D53:M53"/>
    <mergeCell ref="A54:C54"/>
    <mergeCell ref="D54:M54"/>
    <mergeCell ref="A5:A12"/>
    <mergeCell ref="A13:A24"/>
    <mergeCell ref="A30:A52"/>
    <mergeCell ref="B32:B52"/>
    <mergeCell ref="H27:J29"/>
    <mergeCell ref="K27:M29"/>
    <mergeCell ref="C33:D45"/>
    <mergeCell ref="E33:G36"/>
    <mergeCell ref="E37:G40"/>
    <mergeCell ref="L37:M38"/>
    <mergeCell ref="L39:M40"/>
    <mergeCell ref="E42:G45"/>
    <mergeCell ref="C47:D52"/>
    <mergeCell ref="B13:C18"/>
    <mergeCell ref="B19:C24"/>
    <mergeCell ref="A26:B29"/>
    <mergeCell ref="C27:G29"/>
    <mergeCell ref="E51:G52"/>
    <mergeCell ref="H51:K52"/>
    <mergeCell ref="L51:M52"/>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showGridLines="0" showZeros="0" topLeftCell="A34" workbookViewId="0">
      <selection activeCell="O82" sqref="O82"/>
    </sheetView>
  </sheetViews>
  <sheetFormatPr defaultColWidth="9" defaultRowHeight="11.25"/>
  <cols>
    <col min="1" max="13" width="13.1666666666667" customWidth="1"/>
  </cols>
  <sheetData>
    <row r="1" spans="13:13">
      <c r="M1" s="47" t="s">
        <v>602</v>
      </c>
    </row>
    <row r="2" ht="27" spans="1:13">
      <c r="A2" s="1" t="s">
        <v>603</v>
      </c>
      <c r="B2" s="1"/>
      <c r="C2" s="1"/>
      <c r="D2" s="1"/>
      <c r="E2" s="1"/>
      <c r="F2" s="1"/>
      <c r="G2" s="1"/>
      <c r="H2" s="1"/>
      <c r="I2" s="1"/>
      <c r="J2" s="1"/>
      <c r="K2" s="1"/>
      <c r="L2" s="1"/>
      <c r="M2" s="1"/>
    </row>
    <row r="3" ht="20.25" spans="1:13">
      <c r="A3" s="2" t="s">
        <v>604</v>
      </c>
      <c r="B3" s="2"/>
      <c r="C3" s="2"/>
      <c r="D3" s="2"/>
      <c r="E3" s="2"/>
      <c r="F3" s="2"/>
      <c r="G3" s="2"/>
      <c r="H3" s="2"/>
      <c r="I3" s="2"/>
      <c r="J3" s="2"/>
      <c r="K3" s="2"/>
      <c r="L3" s="2"/>
      <c r="M3" s="2"/>
    </row>
    <row r="4" s="55" customFormat="1" ht="14.25" spans="1:13">
      <c r="A4" s="3" t="s">
        <v>776</v>
      </c>
      <c r="B4" s="3"/>
      <c r="C4" s="3"/>
      <c r="D4" s="3"/>
      <c r="E4" s="3"/>
      <c r="F4" s="3"/>
      <c r="G4" s="3"/>
      <c r="H4" s="4"/>
      <c r="I4" s="48" t="s">
        <v>777</v>
      </c>
      <c r="J4" s="48"/>
      <c r="K4" s="48"/>
      <c r="L4" s="48"/>
      <c r="M4" s="4"/>
    </row>
    <row r="5" s="55" customFormat="1" ht="14.25" spans="1:13">
      <c r="A5" s="5" t="s">
        <v>606</v>
      </c>
      <c r="B5" s="6" t="s">
        <v>307</v>
      </c>
      <c r="C5" s="7"/>
      <c r="D5" s="56" t="s">
        <v>778</v>
      </c>
      <c r="E5" s="57"/>
      <c r="F5" s="57"/>
      <c r="G5" s="57"/>
      <c r="H5" s="57"/>
      <c r="I5" s="57"/>
      <c r="J5" s="57"/>
      <c r="K5" s="57"/>
      <c r="L5" s="57"/>
      <c r="M5" s="57"/>
    </row>
    <row r="6" s="55" customFormat="1" ht="14.25" spans="1:13">
      <c r="A6" s="5"/>
      <c r="B6" s="6" t="s">
        <v>608</v>
      </c>
      <c r="C6" s="7"/>
      <c r="D6" s="56" t="s">
        <v>779</v>
      </c>
      <c r="E6" s="57"/>
      <c r="F6" s="57"/>
      <c r="G6" s="57"/>
      <c r="H6" s="57"/>
      <c r="I6" s="57"/>
      <c r="J6" s="57"/>
      <c r="K6" s="57"/>
      <c r="L6" s="57"/>
      <c r="M6" s="57"/>
    </row>
    <row r="7" s="55" customFormat="1" ht="14.25" spans="1:13">
      <c r="A7" s="5"/>
      <c r="B7" s="6" t="s">
        <v>610</v>
      </c>
      <c r="C7" s="7"/>
      <c r="D7" s="58" t="s">
        <v>118</v>
      </c>
      <c r="E7" s="59"/>
      <c r="F7" s="60"/>
      <c r="G7" s="9" t="s">
        <v>611</v>
      </c>
      <c r="H7" s="9"/>
      <c r="I7" s="9"/>
      <c r="J7" s="83" t="s">
        <v>678</v>
      </c>
      <c r="K7" s="83"/>
      <c r="L7" s="83"/>
      <c r="M7" s="83"/>
    </row>
    <row r="8" s="55" customFormat="1" ht="14.25" spans="1:13">
      <c r="A8" s="5"/>
      <c r="B8" s="6" t="s">
        <v>613</v>
      </c>
      <c r="C8" s="7"/>
      <c r="D8" s="56" t="s">
        <v>780</v>
      </c>
      <c r="E8" s="57"/>
      <c r="F8" s="57"/>
      <c r="G8" s="9" t="s">
        <v>543</v>
      </c>
      <c r="H8" s="9"/>
      <c r="I8" s="9"/>
      <c r="J8" s="56" t="s">
        <v>781</v>
      </c>
      <c r="K8" s="57"/>
      <c r="L8" s="57"/>
      <c r="M8" s="57"/>
    </row>
    <row r="9" s="55" customFormat="1" ht="14.25" spans="1:13">
      <c r="A9" s="5"/>
      <c r="B9" s="6" t="s">
        <v>541</v>
      </c>
      <c r="C9" s="7"/>
      <c r="D9" s="57" t="s">
        <v>782</v>
      </c>
      <c r="E9" s="57"/>
      <c r="F9" s="57"/>
      <c r="G9" s="9" t="s">
        <v>543</v>
      </c>
      <c r="H9" s="9"/>
      <c r="I9" s="9"/>
      <c r="J9" s="57">
        <v>19967068825</v>
      </c>
      <c r="K9" s="57"/>
      <c r="L9" s="57"/>
      <c r="M9" s="57"/>
    </row>
    <row r="10" s="55" customFormat="1" ht="14.25" spans="1:13">
      <c r="A10" s="5"/>
      <c r="B10" s="6" t="s">
        <v>617</v>
      </c>
      <c r="C10" s="7"/>
      <c r="D10" s="56" t="s">
        <v>609</v>
      </c>
      <c r="E10" s="57"/>
      <c r="F10" s="57"/>
      <c r="G10" s="57"/>
      <c r="H10" s="57"/>
      <c r="I10" s="57"/>
      <c r="J10" s="57"/>
      <c r="K10" s="57"/>
      <c r="L10" s="57"/>
      <c r="M10" s="57"/>
    </row>
    <row r="11" s="55" customFormat="1" ht="133.5" customHeight="1" spans="1:13">
      <c r="A11" s="5"/>
      <c r="B11" s="6" t="s">
        <v>619</v>
      </c>
      <c r="C11" s="7"/>
      <c r="D11" s="56" t="s">
        <v>783</v>
      </c>
      <c r="E11" s="57"/>
      <c r="F11" s="57"/>
      <c r="G11" s="57"/>
      <c r="H11" s="57"/>
      <c r="I11" s="57"/>
      <c r="J11" s="57"/>
      <c r="K11" s="57"/>
      <c r="L11" s="57"/>
      <c r="M11" s="57"/>
    </row>
    <row r="12" s="55" customFormat="1" ht="51.95" customHeight="1" spans="1:13">
      <c r="A12" s="5"/>
      <c r="B12" s="6" t="s">
        <v>621</v>
      </c>
      <c r="C12" s="7"/>
      <c r="D12" s="56" t="s">
        <v>784</v>
      </c>
      <c r="E12" s="57"/>
      <c r="F12" s="57"/>
      <c r="G12" s="57"/>
      <c r="H12" s="57"/>
      <c r="I12" s="57"/>
      <c r="J12" s="57"/>
      <c r="K12" s="57"/>
      <c r="L12" s="57"/>
      <c r="M12" s="57"/>
    </row>
    <row r="13" s="55" customFormat="1" ht="14.25" spans="1:13">
      <c r="A13" s="37" t="s">
        <v>623</v>
      </c>
      <c r="B13" s="11" t="s">
        <v>624</v>
      </c>
      <c r="C13" s="12"/>
      <c r="D13" s="13" t="s">
        <v>625</v>
      </c>
      <c r="E13" s="13"/>
      <c r="F13" s="13" t="s">
        <v>626</v>
      </c>
      <c r="G13" s="13"/>
      <c r="H13" s="13"/>
      <c r="I13" s="13"/>
      <c r="J13" s="13" t="s">
        <v>627</v>
      </c>
      <c r="K13" s="13"/>
      <c r="L13" s="13"/>
      <c r="M13" s="13"/>
    </row>
    <row r="14" s="55" customFormat="1" ht="14.25" spans="1:13">
      <c r="A14" s="39"/>
      <c r="B14" s="14"/>
      <c r="C14" s="15"/>
      <c r="D14" s="9" t="s">
        <v>628</v>
      </c>
      <c r="E14" s="9"/>
      <c r="F14" s="61">
        <v>9</v>
      </c>
      <c r="G14" s="57"/>
      <c r="H14" s="57"/>
      <c r="I14" s="57"/>
      <c r="J14" s="61">
        <v>100</v>
      </c>
      <c r="K14" s="57"/>
      <c r="L14" s="57"/>
      <c r="M14" s="57"/>
    </row>
    <row r="15" s="55" customFormat="1" ht="14.25" spans="1:13">
      <c r="A15" s="39"/>
      <c r="B15" s="14"/>
      <c r="C15" s="15"/>
      <c r="D15" s="9" t="s">
        <v>629</v>
      </c>
      <c r="E15" s="9"/>
      <c r="F15" s="61">
        <v>9</v>
      </c>
      <c r="G15" s="57"/>
      <c r="H15" s="57"/>
      <c r="I15" s="57"/>
      <c r="J15" s="61">
        <v>100</v>
      </c>
      <c r="K15" s="57"/>
      <c r="L15" s="57"/>
      <c r="M15" s="57"/>
    </row>
    <row r="16" s="55" customFormat="1" ht="14.25" spans="1:13">
      <c r="A16" s="39"/>
      <c r="B16" s="14"/>
      <c r="C16" s="15"/>
      <c r="D16" s="9" t="s">
        <v>630</v>
      </c>
      <c r="E16" s="9"/>
      <c r="F16" s="16"/>
      <c r="G16" s="9"/>
      <c r="H16" s="9"/>
      <c r="I16" s="9"/>
      <c r="J16" s="16"/>
      <c r="K16" s="9"/>
      <c r="L16" s="9"/>
      <c r="M16" s="9"/>
    </row>
    <row r="17" s="55" customFormat="1" ht="14.25" spans="1:13">
      <c r="A17" s="39"/>
      <c r="B17" s="14"/>
      <c r="C17" s="15"/>
      <c r="D17" s="9" t="s">
        <v>631</v>
      </c>
      <c r="E17" s="9"/>
      <c r="F17" s="16"/>
      <c r="G17" s="9"/>
      <c r="H17" s="9"/>
      <c r="I17" s="9"/>
      <c r="J17" s="16"/>
      <c r="K17" s="9"/>
      <c r="L17" s="9"/>
      <c r="M17" s="9"/>
    </row>
    <row r="18" s="55" customFormat="1" ht="14.25" spans="1:13">
      <c r="A18" s="39"/>
      <c r="B18" s="17"/>
      <c r="C18" s="18"/>
      <c r="D18" s="9" t="s">
        <v>632</v>
      </c>
      <c r="E18" s="9"/>
      <c r="F18" s="16"/>
      <c r="G18" s="9"/>
      <c r="H18" s="9"/>
      <c r="I18" s="9"/>
      <c r="J18" s="16"/>
      <c r="K18" s="9"/>
      <c r="L18" s="9"/>
      <c r="M18" s="9"/>
    </row>
    <row r="19" s="55" customFormat="1" ht="14.25" spans="1:13">
      <c r="A19" s="39"/>
      <c r="B19" s="11" t="s">
        <v>633</v>
      </c>
      <c r="C19" s="12"/>
      <c r="D19" s="9" t="s">
        <v>625</v>
      </c>
      <c r="E19" s="9"/>
      <c r="F19" s="9" t="s">
        <v>634</v>
      </c>
      <c r="G19" s="9"/>
      <c r="H19" s="9"/>
      <c r="I19" s="9" t="s">
        <v>635</v>
      </c>
      <c r="J19" s="9"/>
      <c r="K19" s="9"/>
      <c r="L19" s="9" t="s">
        <v>636</v>
      </c>
      <c r="M19" s="9"/>
    </row>
    <row r="20" s="55" customFormat="1" ht="14.25" spans="1:13">
      <c r="A20" s="39"/>
      <c r="B20" s="14"/>
      <c r="C20" s="15"/>
      <c r="D20" s="9" t="s">
        <v>628</v>
      </c>
      <c r="E20" s="9"/>
      <c r="F20" s="58">
        <v>9</v>
      </c>
      <c r="G20" s="59"/>
      <c r="H20" s="60"/>
      <c r="I20" s="59">
        <v>100</v>
      </c>
      <c r="J20" s="59"/>
      <c r="K20" s="60"/>
      <c r="L20" s="20"/>
      <c r="M20" s="20"/>
    </row>
    <row r="21" s="55" customFormat="1" ht="14.25" spans="1:13">
      <c r="A21" s="39"/>
      <c r="B21" s="14"/>
      <c r="C21" s="15"/>
      <c r="D21" s="62" t="s">
        <v>785</v>
      </c>
      <c r="E21" s="62"/>
      <c r="F21" s="58">
        <v>4</v>
      </c>
      <c r="G21" s="59"/>
      <c r="H21" s="60"/>
      <c r="I21" s="59">
        <v>5</v>
      </c>
      <c r="J21" s="59"/>
      <c r="K21" s="60"/>
      <c r="L21" s="20"/>
      <c r="M21" s="20"/>
    </row>
    <row r="22" s="55" customFormat="1" ht="14.25" spans="1:13">
      <c r="A22" s="39"/>
      <c r="B22" s="14"/>
      <c r="C22" s="15"/>
      <c r="D22" s="63" t="s">
        <v>786</v>
      </c>
      <c r="E22" s="63"/>
      <c r="F22" s="64">
        <v>5</v>
      </c>
      <c r="G22" s="65"/>
      <c r="H22" s="66"/>
      <c r="I22" s="58">
        <v>5</v>
      </c>
      <c r="J22" s="59"/>
      <c r="K22" s="60"/>
      <c r="L22" s="20"/>
      <c r="M22" s="20"/>
    </row>
    <row r="23" s="55" customFormat="1" ht="14.25" spans="1:13">
      <c r="A23" s="39"/>
      <c r="B23" s="14"/>
      <c r="C23" s="15"/>
      <c r="D23" s="62" t="s">
        <v>787</v>
      </c>
      <c r="E23" s="62"/>
      <c r="F23" s="57">
        <v>0</v>
      </c>
      <c r="G23" s="57"/>
      <c r="H23" s="57"/>
      <c r="I23" s="57">
        <v>10</v>
      </c>
      <c r="J23" s="57"/>
      <c r="K23" s="57"/>
      <c r="L23" s="9"/>
      <c r="M23" s="9"/>
    </row>
    <row r="24" s="55" customFormat="1" ht="14.25" spans="1:13">
      <c r="A24" s="39"/>
      <c r="B24" s="14"/>
      <c r="C24" s="15"/>
      <c r="D24" s="62" t="s">
        <v>788</v>
      </c>
      <c r="E24" s="62"/>
      <c r="F24" s="57"/>
      <c r="G24" s="57"/>
      <c r="H24" s="57"/>
      <c r="I24" s="57">
        <v>30</v>
      </c>
      <c r="J24" s="57"/>
      <c r="K24" s="57"/>
      <c r="L24" s="20"/>
      <c r="M24" s="20"/>
    </row>
    <row r="25" s="55" customFormat="1" ht="26.25" customHeight="1" spans="1:13">
      <c r="A25" s="67"/>
      <c r="B25" s="17"/>
      <c r="C25" s="18"/>
      <c r="D25" s="62" t="s">
        <v>789</v>
      </c>
      <c r="E25" s="62"/>
      <c r="F25" s="62"/>
      <c r="G25" s="62"/>
      <c r="H25" s="62"/>
      <c r="I25" s="58">
        <v>50</v>
      </c>
      <c r="J25" s="59"/>
      <c r="K25" s="60"/>
      <c r="L25" s="20"/>
      <c r="M25" s="20"/>
    </row>
    <row r="26" s="55" customFormat="1" ht="42.95" customHeight="1" spans="1:13">
      <c r="A26" s="21" t="s">
        <v>640</v>
      </c>
      <c r="B26" s="21"/>
      <c r="C26" s="21"/>
      <c r="D26" s="8"/>
      <c r="E26" s="9"/>
      <c r="F26" s="9"/>
      <c r="G26" s="9"/>
      <c r="H26" s="9"/>
      <c r="I26" s="9"/>
      <c r="J26" s="9"/>
      <c r="K26" s="9"/>
      <c r="L26" s="9"/>
      <c r="M26" s="9"/>
    </row>
    <row r="27" s="55" customFormat="1" ht="14.25" spans="1:13">
      <c r="A27" s="22" t="s">
        <v>642</v>
      </c>
      <c r="B27" s="23"/>
      <c r="C27" s="24" t="s">
        <v>643</v>
      </c>
      <c r="D27" s="24"/>
      <c r="E27" s="24"/>
      <c r="F27" s="24"/>
      <c r="G27" s="24"/>
      <c r="H27" s="13" t="s">
        <v>644</v>
      </c>
      <c r="I27" s="13"/>
      <c r="J27" s="13"/>
      <c r="K27" s="13" t="s">
        <v>645</v>
      </c>
      <c r="L27" s="13"/>
      <c r="M27" s="13"/>
    </row>
    <row r="28" s="55" customFormat="1" ht="34.5" customHeight="1" spans="1:13">
      <c r="A28" s="25"/>
      <c r="B28" s="26"/>
      <c r="C28" s="68" t="s">
        <v>790</v>
      </c>
      <c r="D28" s="69"/>
      <c r="E28" s="69"/>
      <c r="F28" s="69"/>
      <c r="G28" s="70"/>
      <c r="H28" s="71" t="s">
        <v>647</v>
      </c>
      <c r="I28" s="84"/>
      <c r="J28" s="85"/>
      <c r="K28" s="71" t="s">
        <v>648</v>
      </c>
      <c r="L28" s="84"/>
      <c r="M28" s="85"/>
    </row>
    <row r="29" s="55" customFormat="1" ht="14.25" customHeight="1" spans="1:13">
      <c r="A29" s="25"/>
      <c r="B29" s="26"/>
      <c r="C29" s="72"/>
      <c r="D29" s="73"/>
      <c r="E29" s="73"/>
      <c r="F29" s="73"/>
      <c r="G29" s="74"/>
      <c r="H29" s="75"/>
      <c r="I29" s="86"/>
      <c r="J29" s="87"/>
      <c r="K29" s="75"/>
      <c r="L29" s="86"/>
      <c r="M29" s="87"/>
    </row>
    <row r="30" s="55" customFormat="1" ht="14.25" customHeight="1" spans="1:13">
      <c r="A30" s="25"/>
      <c r="B30" s="26"/>
      <c r="C30" s="76"/>
      <c r="D30" s="77"/>
      <c r="E30" s="77"/>
      <c r="F30" s="77"/>
      <c r="G30" s="78"/>
      <c r="H30" s="64"/>
      <c r="I30" s="65"/>
      <c r="J30" s="66"/>
      <c r="K30" s="64"/>
      <c r="L30" s="65"/>
      <c r="M30" s="66"/>
    </row>
    <row r="31" s="55" customFormat="1" ht="120.95" customHeight="1" spans="1:13">
      <c r="A31" s="37" t="s">
        <v>649</v>
      </c>
      <c r="B31" s="38" t="s">
        <v>650</v>
      </c>
      <c r="C31" s="79" t="s">
        <v>791</v>
      </c>
      <c r="D31" s="80"/>
      <c r="E31" s="80"/>
      <c r="F31" s="80"/>
      <c r="G31" s="80"/>
      <c r="H31" s="80"/>
      <c r="I31" s="80"/>
      <c r="J31" s="80"/>
      <c r="K31" s="80"/>
      <c r="L31" s="80"/>
      <c r="M31" s="88"/>
    </row>
    <row r="32" s="55" customFormat="1" ht="78" customHeight="1" spans="1:13">
      <c r="A32" s="39"/>
      <c r="B32" s="38" t="s">
        <v>652</v>
      </c>
      <c r="C32" s="81" t="s">
        <v>792</v>
      </c>
      <c r="D32" s="62"/>
      <c r="E32" s="62"/>
      <c r="F32" s="62"/>
      <c r="G32" s="62"/>
      <c r="H32" s="62"/>
      <c r="I32" s="62"/>
      <c r="J32" s="62"/>
      <c r="K32" s="62"/>
      <c r="L32" s="62"/>
      <c r="M32" s="62"/>
    </row>
    <row r="33" s="55" customFormat="1" ht="23.25" customHeight="1" spans="1:13">
      <c r="A33" s="39"/>
      <c r="B33" s="40" t="s">
        <v>654</v>
      </c>
      <c r="C33" s="9" t="s">
        <v>567</v>
      </c>
      <c r="D33" s="9"/>
      <c r="E33" s="9" t="s">
        <v>568</v>
      </c>
      <c r="F33" s="9"/>
      <c r="G33" s="9"/>
      <c r="H33" s="9" t="s">
        <v>569</v>
      </c>
      <c r="I33" s="9"/>
      <c r="J33" s="9"/>
      <c r="K33" s="9"/>
      <c r="L33" s="9" t="s">
        <v>570</v>
      </c>
      <c r="M33" s="9"/>
    </row>
    <row r="34" s="55" customFormat="1" ht="23.25" customHeight="1" spans="1:13">
      <c r="A34" s="39"/>
      <c r="B34" s="41"/>
      <c r="C34" s="9" t="s">
        <v>655</v>
      </c>
      <c r="D34" s="9"/>
      <c r="E34" s="11" t="s">
        <v>572</v>
      </c>
      <c r="F34" s="42"/>
      <c r="G34" s="12"/>
      <c r="H34" s="6" t="s">
        <v>793</v>
      </c>
      <c r="I34" s="10"/>
      <c r="J34" s="10"/>
      <c r="K34" s="7"/>
      <c r="L34" s="9" t="s">
        <v>794</v>
      </c>
      <c r="M34" s="9"/>
    </row>
    <row r="35" s="55" customFormat="1" ht="27.95" customHeight="1" spans="1:13">
      <c r="A35" s="39"/>
      <c r="B35" s="41"/>
      <c r="C35" s="9"/>
      <c r="D35" s="9"/>
      <c r="E35" s="14"/>
      <c r="F35" s="49"/>
      <c r="G35" s="15"/>
      <c r="H35" s="6" t="s">
        <v>795</v>
      </c>
      <c r="I35" s="10"/>
      <c r="J35" s="10"/>
      <c r="K35" s="7"/>
      <c r="L35" s="89" t="s">
        <v>796</v>
      </c>
      <c r="M35" s="90"/>
    </row>
    <row r="36" s="55" customFormat="1" ht="54.95" customHeight="1" spans="1:13">
      <c r="A36" s="39"/>
      <c r="B36" s="41"/>
      <c r="C36" s="9"/>
      <c r="D36" s="9"/>
      <c r="E36" s="14"/>
      <c r="F36" s="49"/>
      <c r="G36" s="15"/>
      <c r="H36" s="6" t="s">
        <v>797</v>
      </c>
      <c r="I36" s="10"/>
      <c r="J36" s="10"/>
      <c r="K36" s="7"/>
      <c r="L36" s="89" t="s">
        <v>796</v>
      </c>
      <c r="M36" s="90"/>
    </row>
    <row r="37" s="55" customFormat="1" ht="27.95" customHeight="1" spans="1:13">
      <c r="A37" s="39"/>
      <c r="B37" s="41"/>
      <c r="C37" s="9"/>
      <c r="D37" s="9"/>
      <c r="E37" s="14"/>
      <c r="F37" s="49"/>
      <c r="G37" s="15"/>
      <c r="H37" s="6" t="s">
        <v>798</v>
      </c>
      <c r="I37" s="10"/>
      <c r="J37" s="10"/>
      <c r="K37" s="7"/>
      <c r="L37" s="89" t="s">
        <v>799</v>
      </c>
      <c r="M37" s="90"/>
    </row>
    <row r="38" s="55" customFormat="1" ht="27.95" customHeight="1" spans="1:13">
      <c r="A38" s="39"/>
      <c r="B38" s="41"/>
      <c r="C38" s="9"/>
      <c r="D38" s="9"/>
      <c r="E38" s="11" t="s">
        <v>575</v>
      </c>
      <c r="F38" s="42"/>
      <c r="G38" s="12"/>
      <c r="H38" s="9" t="s">
        <v>800</v>
      </c>
      <c r="I38" s="9"/>
      <c r="J38" s="9"/>
      <c r="K38" s="9"/>
      <c r="L38" s="91">
        <v>1</v>
      </c>
      <c r="M38" s="57"/>
    </row>
    <row r="39" s="55" customFormat="1" ht="23.25" customHeight="1" spans="1:13">
      <c r="A39" s="39"/>
      <c r="B39" s="41"/>
      <c r="C39" s="9"/>
      <c r="D39" s="9"/>
      <c r="E39" s="17"/>
      <c r="F39" s="3"/>
      <c r="G39" s="18"/>
      <c r="H39" s="6" t="s">
        <v>801</v>
      </c>
      <c r="I39" s="10"/>
      <c r="J39" s="10"/>
      <c r="K39" s="7"/>
      <c r="L39" s="92">
        <v>0.0098</v>
      </c>
      <c r="M39" s="60"/>
    </row>
    <row r="40" s="55" customFormat="1" ht="23.25" customHeight="1" spans="1:13">
      <c r="A40" s="39"/>
      <c r="B40" s="41"/>
      <c r="C40" s="9"/>
      <c r="D40" s="9"/>
      <c r="E40" s="9" t="s">
        <v>577</v>
      </c>
      <c r="F40" s="9"/>
      <c r="G40" s="9"/>
      <c r="H40" s="6" t="s">
        <v>802</v>
      </c>
      <c r="I40" s="10"/>
      <c r="J40" s="10"/>
      <c r="K40" s="7"/>
      <c r="L40" s="57" t="s">
        <v>803</v>
      </c>
      <c r="M40" s="57"/>
    </row>
    <row r="41" s="55" customFormat="1" ht="23.25" customHeight="1" spans="1:13">
      <c r="A41" s="39"/>
      <c r="B41" s="41"/>
      <c r="C41" s="9"/>
      <c r="D41" s="9"/>
      <c r="E41" s="11" t="s">
        <v>580</v>
      </c>
      <c r="F41" s="42"/>
      <c r="G41" s="12"/>
      <c r="H41" s="71" t="s">
        <v>804</v>
      </c>
      <c r="I41" s="93"/>
      <c r="J41" s="93"/>
      <c r="K41" s="94"/>
      <c r="L41" s="95" t="s">
        <v>663</v>
      </c>
      <c r="M41" s="85"/>
    </row>
    <row r="42" s="55" customFormat="1" ht="2.25" customHeight="1" spans="1:13">
      <c r="A42" s="39"/>
      <c r="B42" s="41"/>
      <c r="C42" s="9"/>
      <c r="D42" s="9"/>
      <c r="E42" s="17"/>
      <c r="F42" s="3"/>
      <c r="G42" s="18"/>
      <c r="H42" s="82"/>
      <c r="I42" s="96"/>
      <c r="J42" s="96"/>
      <c r="K42" s="97"/>
      <c r="L42" s="64"/>
      <c r="M42" s="66"/>
    </row>
    <row r="43" s="55" customFormat="1" ht="23.25" customHeight="1" spans="1:13">
      <c r="A43" s="39"/>
      <c r="B43" s="41"/>
      <c r="C43" s="9" t="s">
        <v>567</v>
      </c>
      <c r="D43" s="9"/>
      <c r="E43" s="9" t="s">
        <v>568</v>
      </c>
      <c r="F43" s="9"/>
      <c r="G43" s="9"/>
      <c r="H43" s="9" t="s">
        <v>569</v>
      </c>
      <c r="I43" s="9"/>
      <c r="J43" s="9"/>
      <c r="K43" s="9"/>
      <c r="L43" s="9" t="s">
        <v>570</v>
      </c>
      <c r="M43" s="9"/>
    </row>
    <row r="44" s="55" customFormat="1" ht="42.95" customHeight="1" spans="1:13">
      <c r="A44" s="39"/>
      <c r="B44" s="41"/>
      <c r="C44" s="9" t="s">
        <v>655</v>
      </c>
      <c r="D44" s="9"/>
      <c r="E44" s="9" t="s">
        <v>583</v>
      </c>
      <c r="F44" s="9"/>
      <c r="G44" s="9"/>
      <c r="H44" s="6" t="s">
        <v>805</v>
      </c>
      <c r="I44" s="10"/>
      <c r="J44" s="10"/>
      <c r="K44" s="7"/>
      <c r="L44" s="9" t="s">
        <v>585</v>
      </c>
      <c r="M44" s="9"/>
    </row>
    <row r="45" s="55" customFormat="1" ht="75.95" customHeight="1" spans="1:13">
      <c r="A45" s="39"/>
      <c r="B45" s="41"/>
      <c r="C45" s="9"/>
      <c r="D45" s="9"/>
      <c r="E45" s="9" t="s">
        <v>586</v>
      </c>
      <c r="F45" s="9"/>
      <c r="G45" s="9"/>
      <c r="H45" s="56" t="s">
        <v>806</v>
      </c>
      <c r="I45" s="57"/>
      <c r="J45" s="57"/>
      <c r="K45" s="57"/>
      <c r="L45" s="57" t="s">
        <v>807</v>
      </c>
      <c r="M45" s="57"/>
    </row>
    <row r="46" s="55" customFormat="1" ht="66.95" customHeight="1" spans="1:13">
      <c r="A46" s="39"/>
      <c r="B46" s="41"/>
      <c r="C46" s="9"/>
      <c r="D46" s="9"/>
      <c r="E46" s="9" t="s">
        <v>591</v>
      </c>
      <c r="F46" s="9"/>
      <c r="G46" s="9"/>
      <c r="H46" s="56" t="s">
        <v>808</v>
      </c>
      <c r="I46" s="57"/>
      <c r="J46" s="57"/>
      <c r="K46" s="57"/>
      <c r="L46" s="57" t="s">
        <v>808</v>
      </c>
      <c r="M46" s="57"/>
    </row>
    <row r="47" s="55" customFormat="1" ht="23.25" customHeight="1" spans="1:13">
      <c r="A47" s="39"/>
      <c r="B47" s="41"/>
      <c r="C47" s="9"/>
      <c r="D47" s="9"/>
      <c r="E47" s="9" t="s">
        <v>594</v>
      </c>
      <c r="F47" s="9"/>
      <c r="G47" s="9"/>
      <c r="H47" s="56" t="s">
        <v>809</v>
      </c>
      <c r="I47" s="57"/>
      <c r="J47" s="57"/>
      <c r="K47" s="57"/>
      <c r="L47" s="57" t="s">
        <v>585</v>
      </c>
      <c r="M47" s="57"/>
    </row>
    <row r="48" s="55" customFormat="1" ht="32.25" customHeight="1" spans="1:13">
      <c r="A48" s="39"/>
      <c r="B48" s="41"/>
      <c r="C48" s="9"/>
      <c r="D48" s="9"/>
      <c r="E48" s="11" t="s">
        <v>596</v>
      </c>
      <c r="F48" s="42"/>
      <c r="G48" s="12"/>
      <c r="H48" s="71" t="s">
        <v>810</v>
      </c>
      <c r="I48" s="93"/>
      <c r="J48" s="93"/>
      <c r="K48" s="94"/>
      <c r="L48" s="95" t="s">
        <v>670</v>
      </c>
      <c r="M48" s="85"/>
    </row>
    <row r="49" s="55" customFormat="1" ht="18" customHeight="1" spans="1:13">
      <c r="A49" s="39"/>
      <c r="B49" s="41"/>
      <c r="C49" s="9"/>
      <c r="D49" s="9"/>
      <c r="E49" s="17"/>
      <c r="F49" s="3"/>
      <c r="G49" s="18"/>
      <c r="H49" s="82"/>
      <c r="I49" s="96"/>
      <c r="J49" s="96"/>
      <c r="K49" s="97"/>
      <c r="L49" s="64"/>
      <c r="M49" s="66"/>
    </row>
    <row r="50" s="55" customFormat="1" ht="33.75" customHeight="1" spans="1:13">
      <c r="A50" s="21" t="s">
        <v>671</v>
      </c>
      <c r="B50" s="21"/>
      <c r="C50" s="21"/>
      <c r="D50" s="44" t="s">
        <v>672</v>
      </c>
      <c r="E50" s="10"/>
      <c r="F50" s="10"/>
      <c r="G50" s="10"/>
      <c r="H50" s="10"/>
      <c r="I50" s="10"/>
      <c r="J50" s="10"/>
      <c r="K50" s="10"/>
      <c r="L50" s="10"/>
      <c r="M50" s="7"/>
    </row>
    <row r="51" s="55" customFormat="1" ht="66.75" customHeight="1" spans="1:13">
      <c r="A51" s="21" t="s">
        <v>673</v>
      </c>
      <c r="B51" s="21"/>
      <c r="C51" s="21"/>
      <c r="D51" s="45" t="s">
        <v>674</v>
      </c>
      <c r="E51" s="46"/>
      <c r="F51" s="46"/>
      <c r="G51" s="46"/>
      <c r="H51" s="46"/>
      <c r="I51" s="46"/>
      <c r="J51" s="46"/>
      <c r="K51" s="46"/>
      <c r="L51" s="46"/>
      <c r="M51" s="54"/>
    </row>
  </sheetData>
  <sheetProtection formatCells="0" formatColumns="0" formatRows="0"/>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A26:C26"/>
    <mergeCell ref="D26:M26"/>
    <mergeCell ref="C27:G27"/>
    <mergeCell ref="H27:J27"/>
    <mergeCell ref="K27:M27"/>
    <mergeCell ref="C31:M31"/>
    <mergeCell ref="C32:M32"/>
    <mergeCell ref="C33:D33"/>
    <mergeCell ref="E33:G33"/>
    <mergeCell ref="H33:K33"/>
    <mergeCell ref="L33:M33"/>
    <mergeCell ref="H34:K34"/>
    <mergeCell ref="L34:M34"/>
    <mergeCell ref="H35:K35"/>
    <mergeCell ref="L35:M35"/>
    <mergeCell ref="H36:K36"/>
    <mergeCell ref="L36:M36"/>
    <mergeCell ref="H37:K37"/>
    <mergeCell ref="L37:M37"/>
    <mergeCell ref="H38:K38"/>
    <mergeCell ref="L38:M38"/>
    <mergeCell ref="H39:K39"/>
    <mergeCell ref="L39:M39"/>
    <mergeCell ref="E40:G40"/>
    <mergeCell ref="H40:K40"/>
    <mergeCell ref="L40:M40"/>
    <mergeCell ref="C43:D43"/>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50:C50"/>
    <mergeCell ref="D50:M50"/>
    <mergeCell ref="A51:C51"/>
    <mergeCell ref="D51:M51"/>
    <mergeCell ref="A5:A12"/>
    <mergeCell ref="A13:A25"/>
    <mergeCell ref="A31:A49"/>
    <mergeCell ref="B33:B49"/>
    <mergeCell ref="H41:K42"/>
    <mergeCell ref="L41:M42"/>
    <mergeCell ref="L48:M49"/>
    <mergeCell ref="E34:G37"/>
    <mergeCell ref="B13:C18"/>
    <mergeCell ref="B19:C25"/>
    <mergeCell ref="A27:B30"/>
    <mergeCell ref="C28:G30"/>
    <mergeCell ref="H28:J30"/>
    <mergeCell ref="K28:M30"/>
    <mergeCell ref="E38:G39"/>
    <mergeCell ref="C34:D42"/>
    <mergeCell ref="E41:G42"/>
    <mergeCell ref="C44:D49"/>
    <mergeCell ref="E48:G49"/>
    <mergeCell ref="H48:K49"/>
  </mergeCells>
  <pageMargins left="0.708661417322835" right="0.708661417322835" top="0.748031496062992" bottom="0.748031496062992" header="0.31496062992126" footer="0.31496062992126"/>
  <pageSetup paperSize="9" scale="6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85" zoomScaleNormal="85" workbookViewId="0">
      <selection activeCell="V29" sqref="V29"/>
    </sheetView>
  </sheetViews>
  <sheetFormatPr defaultColWidth="9" defaultRowHeight="11.25"/>
  <cols>
    <col min="1" max="13" width="13.1666666666667" customWidth="1"/>
  </cols>
  <sheetData>
    <row r="1" spans="13:13">
      <c r="M1" s="47" t="s">
        <v>602</v>
      </c>
    </row>
    <row r="2" ht="27" spans="1:13">
      <c r="A2" s="1" t="s">
        <v>603</v>
      </c>
      <c r="B2" s="1"/>
      <c r="C2" s="1"/>
      <c r="D2" s="1"/>
      <c r="E2" s="1"/>
      <c r="F2" s="1"/>
      <c r="G2" s="1"/>
      <c r="H2" s="1"/>
      <c r="I2" s="1"/>
      <c r="J2" s="1"/>
      <c r="K2" s="1"/>
      <c r="L2" s="1"/>
      <c r="M2" s="1"/>
    </row>
    <row r="3" ht="20.25" spans="1:13">
      <c r="A3" s="2" t="s">
        <v>604</v>
      </c>
      <c r="B3" s="2"/>
      <c r="C3" s="2"/>
      <c r="D3" s="2"/>
      <c r="E3" s="2"/>
      <c r="F3" s="2"/>
      <c r="G3" s="2"/>
      <c r="H3" s="2"/>
      <c r="I3" s="2"/>
      <c r="J3" s="2"/>
      <c r="K3" s="2"/>
      <c r="L3" s="2"/>
      <c r="M3" s="2"/>
    </row>
    <row r="4" ht="14.25" spans="1:13">
      <c r="A4" s="3" t="s">
        <v>811</v>
      </c>
      <c r="B4" s="3"/>
      <c r="C4" s="3"/>
      <c r="D4" s="3"/>
      <c r="E4" s="4"/>
      <c r="F4" s="4"/>
      <c r="G4" s="4"/>
      <c r="H4" s="4"/>
      <c r="I4" s="48" t="s">
        <v>812</v>
      </c>
      <c r="J4" s="48"/>
      <c r="K4" s="48"/>
      <c r="L4" s="48"/>
      <c r="M4" s="4"/>
    </row>
    <row r="5" ht="14.25" spans="1:13">
      <c r="A5" s="5" t="s">
        <v>606</v>
      </c>
      <c r="B5" s="6" t="s">
        <v>307</v>
      </c>
      <c r="C5" s="7"/>
      <c r="D5" s="8"/>
      <c r="E5" s="9"/>
      <c r="F5" s="9"/>
      <c r="G5" s="9"/>
      <c r="H5" s="9"/>
      <c r="I5" s="9"/>
      <c r="J5" s="9"/>
      <c r="K5" s="9"/>
      <c r="L5" s="9"/>
      <c r="M5" s="9"/>
    </row>
    <row r="6" ht="14.25" spans="1:13">
      <c r="A6" s="5"/>
      <c r="B6" s="6" t="s">
        <v>608</v>
      </c>
      <c r="C6" s="7"/>
      <c r="D6" s="8"/>
      <c r="E6" s="9"/>
      <c r="F6" s="9"/>
      <c r="G6" s="9"/>
      <c r="H6" s="9"/>
      <c r="I6" s="9"/>
      <c r="J6" s="9"/>
      <c r="K6" s="9"/>
      <c r="L6" s="9"/>
      <c r="M6" s="9"/>
    </row>
    <row r="7" ht="14.25" spans="1:13">
      <c r="A7" s="5"/>
      <c r="B7" s="6" t="s">
        <v>610</v>
      </c>
      <c r="C7" s="7"/>
      <c r="D7" s="6"/>
      <c r="E7" s="10"/>
      <c r="F7" s="7"/>
      <c r="G7" s="9" t="s">
        <v>611</v>
      </c>
      <c r="H7" s="9"/>
      <c r="I7" s="9"/>
      <c r="J7" s="8"/>
      <c r="K7" s="9"/>
      <c r="L7" s="9"/>
      <c r="M7" s="9"/>
    </row>
    <row r="8" ht="14.25" spans="1:13">
      <c r="A8" s="5"/>
      <c r="B8" s="6" t="s">
        <v>613</v>
      </c>
      <c r="C8" s="7"/>
      <c r="D8" s="8"/>
      <c r="E8" s="9"/>
      <c r="F8" s="9"/>
      <c r="G8" s="9" t="s">
        <v>543</v>
      </c>
      <c r="H8" s="9"/>
      <c r="I8" s="9"/>
      <c r="J8" s="8"/>
      <c r="K8" s="9"/>
      <c r="L8" s="9"/>
      <c r="M8" s="9"/>
    </row>
    <row r="9" ht="14.25" spans="1:13">
      <c r="A9" s="5"/>
      <c r="B9" s="6" t="s">
        <v>541</v>
      </c>
      <c r="C9" s="7"/>
      <c r="D9" s="9"/>
      <c r="E9" s="9"/>
      <c r="F9" s="9"/>
      <c r="G9" s="9" t="s">
        <v>543</v>
      </c>
      <c r="H9" s="9"/>
      <c r="I9" s="9"/>
      <c r="J9" s="9"/>
      <c r="K9" s="9"/>
      <c r="L9" s="9"/>
      <c r="M9" s="9"/>
    </row>
    <row r="10" ht="14.25" spans="1:13">
      <c r="A10" s="5"/>
      <c r="B10" s="6" t="s">
        <v>617</v>
      </c>
      <c r="C10" s="7"/>
      <c r="D10" s="8"/>
      <c r="E10" s="9"/>
      <c r="F10" s="9"/>
      <c r="G10" s="9"/>
      <c r="H10" s="9"/>
      <c r="I10" s="9"/>
      <c r="J10" s="9"/>
      <c r="K10" s="9"/>
      <c r="L10" s="9"/>
      <c r="M10" s="9"/>
    </row>
    <row r="11" ht="133.5" customHeight="1" spans="1:13">
      <c r="A11" s="5"/>
      <c r="B11" s="6" t="s">
        <v>619</v>
      </c>
      <c r="C11" s="7"/>
      <c r="D11" s="8"/>
      <c r="E11" s="9"/>
      <c r="F11" s="9"/>
      <c r="G11" s="9"/>
      <c r="H11" s="9"/>
      <c r="I11" s="9"/>
      <c r="J11" s="9"/>
      <c r="K11" s="9"/>
      <c r="L11" s="9"/>
      <c r="M11" s="9"/>
    </row>
    <row r="12" ht="14.25" spans="1:13">
      <c r="A12" s="5"/>
      <c r="B12" s="6" t="s">
        <v>621</v>
      </c>
      <c r="C12" s="7"/>
      <c r="D12" s="8" t="s">
        <v>813</v>
      </c>
      <c r="E12" s="9"/>
      <c r="F12" s="9"/>
      <c r="G12" s="9"/>
      <c r="H12" s="9"/>
      <c r="I12" s="9"/>
      <c r="J12" s="9"/>
      <c r="K12" s="9"/>
      <c r="L12" s="9"/>
      <c r="M12" s="9"/>
    </row>
    <row r="13" ht="14.25" spans="1:13">
      <c r="A13" s="5" t="s">
        <v>623</v>
      </c>
      <c r="B13" s="11" t="s">
        <v>624</v>
      </c>
      <c r="C13" s="12"/>
      <c r="D13" s="13" t="s">
        <v>625</v>
      </c>
      <c r="E13" s="13"/>
      <c r="F13" s="13" t="s">
        <v>626</v>
      </c>
      <c r="G13" s="13"/>
      <c r="H13" s="13"/>
      <c r="I13" s="13"/>
      <c r="J13" s="13" t="s">
        <v>627</v>
      </c>
      <c r="K13" s="13"/>
      <c r="L13" s="13"/>
      <c r="M13" s="13"/>
    </row>
    <row r="14" ht="14.25" spans="1:13">
      <c r="A14" s="5"/>
      <c r="B14" s="14"/>
      <c r="C14" s="15"/>
      <c r="D14" s="9" t="s">
        <v>628</v>
      </c>
      <c r="E14" s="9"/>
      <c r="F14" s="16"/>
      <c r="G14" s="9"/>
      <c r="H14" s="9"/>
      <c r="I14" s="9"/>
      <c r="J14" s="16"/>
      <c r="K14" s="9"/>
      <c r="L14" s="9"/>
      <c r="M14" s="9"/>
    </row>
    <row r="15" ht="14.25" spans="1:13">
      <c r="A15" s="5"/>
      <c r="B15" s="14"/>
      <c r="C15" s="15"/>
      <c r="D15" s="9" t="s">
        <v>629</v>
      </c>
      <c r="E15" s="9"/>
      <c r="F15" s="16"/>
      <c r="G15" s="9"/>
      <c r="H15" s="9"/>
      <c r="I15" s="9"/>
      <c r="J15" s="16"/>
      <c r="K15" s="9"/>
      <c r="L15" s="9"/>
      <c r="M15" s="9"/>
    </row>
    <row r="16" ht="14.25" spans="1:13">
      <c r="A16" s="5"/>
      <c r="B16" s="14"/>
      <c r="C16" s="15"/>
      <c r="D16" s="9" t="s">
        <v>630</v>
      </c>
      <c r="E16" s="9"/>
      <c r="F16" s="16"/>
      <c r="G16" s="9"/>
      <c r="H16" s="9"/>
      <c r="I16" s="9"/>
      <c r="J16" s="16"/>
      <c r="K16" s="9"/>
      <c r="L16" s="9"/>
      <c r="M16" s="9"/>
    </row>
    <row r="17" ht="14.25" spans="1:13">
      <c r="A17" s="5"/>
      <c r="B17" s="14"/>
      <c r="C17" s="15"/>
      <c r="D17" s="9" t="s">
        <v>631</v>
      </c>
      <c r="E17" s="9"/>
      <c r="F17" s="16"/>
      <c r="G17" s="9"/>
      <c r="H17" s="9"/>
      <c r="I17" s="9"/>
      <c r="J17" s="16"/>
      <c r="K17" s="9"/>
      <c r="L17" s="9"/>
      <c r="M17" s="9"/>
    </row>
    <row r="18" ht="14.25" spans="1:13">
      <c r="A18" s="5"/>
      <c r="B18" s="17"/>
      <c r="C18" s="18"/>
      <c r="D18" s="9" t="s">
        <v>632</v>
      </c>
      <c r="E18" s="9"/>
      <c r="F18" s="16"/>
      <c r="G18" s="9"/>
      <c r="H18" s="9"/>
      <c r="I18" s="9"/>
      <c r="J18" s="16"/>
      <c r="K18" s="9"/>
      <c r="L18" s="9"/>
      <c r="M18" s="9"/>
    </row>
    <row r="19" ht="14.25" spans="1:13">
      <c r="A19" s="5"/>
      <c r="B19" s="11" t="s">
        <v>633</v>
      </c>
      <c r="C19" s="12"/>
      <c r="D19" s="9" t="s">
        <v>625</v>
      </c>
      <c r="E19" s="9"/>
      <c r="F19" s="19" t="s">
        <v>634</v>
      </c>
      <c r="G19" s="19"/>
      <c r="H19" s="19"/>
      <c r="I19" s="19" t="s">
        <v>635</v>
      </c>
      <c r="J19" s="19"/>
      <c r="K19" s="19"/>
      <c r="L19" s="19" t="s">
        <v>636</v>
      </c>
      <c r="M19" s="19"/>
    </row>
    <row r="20" ht="14.25" spans="1:13">
      <c r="A20" s="5"/>
      <c r="B20" s="14"/>
      <c r="C20" s="15"/>
      <c r="D20" s="9" t="s">
        <v>628</v>
      </c>
      <c r="E20" s="9"/>
      <c r="F20" s="20"/>
      <c r="G20" s="20"/>
      <c r="H20" s="20"/>
      <c r="I20" s="20"/>
      <c r="J20" s="20"/>
      <c r="K20" s="20"/>
      <c r="L20" s="20"/>
      <c r="M20" s="20"/>
    </row>
    <row r="21" ht="14.25" spans="1:13">
      <c r="A21" s="5"/>
      <c r="B21" s="14"/>
      <c r="C21" s="15"/>
      <c r="D21" s="20">
        <v>1</v>
      </c>
      <c r="E21" s="20"/>
      <c r="F21" s="20"/>
      <c r="G21" s="20"/>
      <c r="H21" s="20"/>
      <c r="I21" s="20"/>
      <c r="J21" s="20"/>
      <c r="K21" s="20"/>
      <c r="L21" s="20"/>
      <c r="M21" s="20"/>
    </row>
    <row r="22" ht="14.25" spans="1:13">
      <c r="A22" s="5"/>
      <c r="B22" s="14"/>
      <c r="C22" s="15"/>
      <c r="D22" s="20">
        <v>2</v>
      </c>
      <c r="E22" s="20"/>
      <c r="F22" s="20"/>
      <c r="G22" s="20"/>
      <c r="H22" s="20"/>
      <c r="I22" s="20"/>
      <c r="J22" s="20"/>
      <c r="K22" s="20"/>
      <c r="L22" s="20"/>
      <c r="M22" s="20"/>
    </row>
    <row r="23" ht="14.25" spans="1:13">
      <c r="A23" s="5"/>
      <c r="B23" s="14"/>
      <c r="C23" s="15"/>
      <c r="D23" s="20">
        <v>3</v>
      </c>
      <c r="E23" s="20"/>
      <c r="F23" s="9"/>
      <c r="G23" s="9"/>
      <c r="H23" s="9"/>
      <c r="I23" s="9"/>
      <c r="J23" s="9"/>
      <c r="K23" s="9"/>
      <c r="L23" s="9"/>
      <c r="M23" s="9"/>
    </row>
    <row r="24" ht="14.25" spans="1:13">
      <c r="A24" s="5"/>
      <c r="B24" s="17"/>
      <c r="C24" s="18"/>
      <c r="D24" s="20" t="s">
        <v>814</v>
      </c>
      <c r="E24" s="20"/>
      <c r="F24" s="20"/>
      <c r="G24" s="20"/>
      <c r="H24" s="20"/>
      <c r="I24" s="20"/>
      <c r="J24" s="20"/>
      <c r="K24" s="20"/>
      <c r="L24" s="20"/>
      <c r="M24" s="20"/>
    </row>
    <row r="25" ht="26.25" customHeight="1" spans="1:13">
      <c r="A25" s="21" t="s">
        <v>640</v>
      </c>
      <c r="B25" s="21"/>
      <c r="C25" s="21"/>
      <c r="D25" s="8" t="s">
        <v>815</v>
      </c>
      <c r="E25" s="9"/>
      <c r="F25" s="9"/>
      <c r="G25" s="9"/>
      <c r="H25" s="9"/>
      <c r="I25" s="9"/>
      <c r="J25" s="9"/>
      <c r="K25" s="9"/>
      <c r="L25" s="9"/>
      <c r="M25" s="9"/>
    </row>
    <row r="26" ht="14.25" spans="1:13">
      <c r="A26" s="22" t="s">
        <v>642</v>
      </c>
      <c r="B26" s="23"/>
      <c r="C26" s="24" t="s">
        <v>643</v>
      </c>
      <c r="D26" s="24"/>
      <c r="E26" s="24"/>
      <c r="F26" s="24"/>
      <c r="G26" s="24"/>
      <c r="H26" s="13" t="s">
        <v>644</v>
      </c>
      <c r="I26" s="13"/>
      <c r="J26" s="13"/>
      <c r="K26" s="13" t="s">
        <v>645</v>
      </c>
      <c r="L26" s="13"/>
      <c r="M26" s="13"/>
    </row>
    <row r="27" ht="34.5" customHeight="1" spans="1:13">
      <c r="A27" s="25"/>
      <c r="B27" s="26"/>
      <c r="C27" s="27" t="s">
        <v>643</v>
      </c>
      <c r="D27" s="28"/>
      <c r="E27" s="28"/>
      <c r="F27" s="28"/>
      <c r="G27" s="29"/>
      <c r="H27" s="30" t="s">
        <v>644</v>
      </c>
      <c r="I27" s="42"/>
      <c r="J27" s="12"/>
      <c r="K27" s="30" t="s">
        <v>645</v>
      </c>
      <c r="L27" s="42"/>
      <c r="M27" s="12"/>
    </row>
    <row r="28" ht="14.25" customHeight="1" spans="1:13">
      <c r="A28" s="25"/>
      <c r="B28" s="26"/>
      <c r="C28" s="31"/>
      <c r="D28" s="32"/>
      <c r="E28" s="32"/>
      <c r="F28" s="32"/>
      <c r="G28" s="33"/>
      <c r="H28" s="14"/>
      <c r="I28" s="49"/>
      <c r="J28" s="15"/>
      <c r="K28" s="14"/>
      <c r="L28" s="49"/>
      <c r="M28" s="15"/>
    </row>
    <row r="29" ht="14.25" customHeight="1" spans="1:13">
      <c r="A29" s="25"/>
      <c r="B29" s="26"/>
      <c r="C29" s="34"/>
      <c r="D29" s="35"/>
      <c r="E29" s="35"/>
      <c r="F29" s="35"/>
      <c r="G29" s="36"/>
      <c r="H29" s="17"/>
      <c r="I29" s="3"/>
      <c r="J29" s="18"/>
      <c r="K29" s="17"/>
      <c r="L29" s="3"/>
      <c r="M29" s="18"/>
    </row>
    <row r="30" ht="41.25" customHeight="1" spans="1:13">
      <c r="A30" s="37" t="s">
        <v>649</v>
      </c>
      <c r="B30" s="38" t="s">
        <v>650</v>
      </c>
      <c r="C30" s="8" t="s">
        <v>650</v>
      </c>
      <c r="D30" s="9"/>
      <c r="E30" s="9"/>
      <c r="F30" s="9"/>
      <c r="G30" s="9"/>
      <c r="H30" s="9"/>
      <c r="I30" s="9"/>
      <c r="J30" s="9"/>
      <c r="K30" s="9"/>
      <c r="L30" s="9"/>
      <c r="M30" s="9"/>
    </row>
    <row r="31" ht="35.25" customHeight="1" spans="1:13">
      <c r="A31" s="39"/>
      <c r="B31" s="38" t="s">
        <v>652</v>
      </c>
      <c r="C31" s="8" t="s">
        <v>652</v>
      </c>
      <c r="D31" s="9"/>
      <c r="E31" s="9"/>
      <c r="F31" s="9"/>
      <c r="G31" s="9"/>
      <c r="H31" s="9"/>
      <c r="I31" s="9"/>
      <c r="J31" s="9"/>
      <c r="K31" s="9"/>
      <c r="L31" s="9"/>
      <c r="M31" s="9"/>
    </row>
    <row r="32" ht="23.25" customHeight="1" spans="1:13">
      <c r="A32" s="39"/>
      <c r="B32" s="40" t="s">
        <v>654</v>
      </c>
      <c r="C32" s="9" t="s">
        <v>567</v>
      </c>
      <c r="D32" s="9"/>
      <c r="E32" s="9" t="s">
        <v>568</v>
      </c>
      <c r="F32" s="9"/>
      <c r="G32" s="9"/>
      <c r="H32" s="9" t="s">
        <v>569</v>
      </c>
      <c r="I32" s="9"/>
      <c r="J32" s="9"/>
      <c r="K32" s="9"/>
      <c r="L32" s="9" t="s">
        <v>570</v>
      </c>
      <c r="M32" s="9"/>
    </row>
    <row r="33" ht="23.25" customHeight="1" spans="1:13">
      <c r="A33" s="39"/>
      <c r="B33" s="41"/>
      <c r="C33" s="9" t="s">
        <v>655</v>
      </c>
      <c r="D33" s="9"/>
      <c r="E33" s="9" t="s">
        <v>572</v>
      </c>
      <c r="F33" s="9"/>
      <c r="G33" s="9"/>
      <c r="H33" s="8" t="s">
        <v>572</v>
      </c>
      <c r="I33" s="9"/>
      <c r="J33" s="9"/>
      <c r="K33" s="9"/>
      <c r="L33" s="9"/>
      <c r="M33" s="9"/>
    </row>
    <row r="34" ht="23.25" customHeight="1" spans="1:13">
      <c r="A34" s="39"/>
      <c r="B34" s="41"/>
      <c r="C34" s="9"/>
      <c r="D34" s="9"/>
      <c r="E34" s="9" t="s">
        <v>575</v>
      </c>
      <c r="F34" s="9"/>
      <c r="G34" s="9"/>
      <c r="H34" s="8" t="s">
        <v>575</v>
      </c>
      <c r="I34" s="9"/>
      <c r="J34" s="9"/>
      <c r="K34" s="9"/>
      <c r="L34" s="9"/>
      <c r="M34" s="9"/>
    </row>
    <row r="35" ht="23.25" customHeight="1" spans="1:13">
      <c r="A35" s="39"/>
      <c r="B35" s="41"/>
      <c r="C35" s="9"/>
      <c r="D35" s="9"/>
      <c r="E35" s="9" t="s">
        <v>577</v>
      </c>
      <c r="F35" s="9"/>
      <c r="G35" s="9"/>
      <c r="H35" s="8" t="s">
        <v>577</v>
      </c>
      <c r="I35" s="9"/>
      <c r="J35" s="9"/>
      <c r="K35" s="9"/>
      <c r="L35" s="9"/>
      <c r="M35" s="9"/>
    </row>
    <row r="36" ht="23.25" customHeight="1" spans="1:13">
      <c r="A36" s="39"/>
      <c r="B36" s="41"/>
      <c r="C36" s="9"/>
      <c r="D36" s="9"/>
      <c r="E36" s="11" t="s">
        <v>580</v>
      </c>
      <c r="F36" s="42"/>
      <c r="G36" s="12"/>
      <c r="H36" s="30" t="s">
        <v>580</v>
      </c>
      <c r="I36" s="50"/>
      <c r="J36" s="50"/>
      <c r="K36" s="51"/>
      <c r="L36" s="11"/>
      <c r="M36" s="12"/>
    </row>
    <row r="37" ht="2.25" customHeight="1" spans="1:13">
      <c r="A37" s="39"/>
      <c r="B37" s="41"/>
      <c r="C37" s="9"/>
      <c r="D37" s="9"/>
      <c r="E37" s="17"/>
      <c r="F37" s="3"/>
      <c r="G37" s="18"/>
      <c r="H37" s="43"/>
      <c r="I37" s="52"/>
      <c r="J37" s="52"/>
      <c r="K37" s="53"/>
      <c r="L37" s="17"/>
      <c r="M37" s="18"/>
    </row>
    <row r="38" ht="23.25" customHeight="1" spans="1:13">
      <c r="A38" s="39"/>
      <c r="B38" s="41"/>
      <c r="C38" s="9" t="s">
        <v>567</v>
      </c>
      <c r="D38" s="9"/>
      <c r="E38" s="9" t="s">
        <v>568</v>
      </c>
      <c r="F38" s="9"/>
      <c r="G38" s="9"/>
      <c r="H38" s="9" t="s">
        <v>569</v>
      </c>
      <c r="I38" s="9"/>
      <c r="J38" s="9"/>
      <c r="K38" s="9"/>
      <c r="L38" s="9" t="s">
        <v>570</v>
      </c>
      <c r="M38" s="9"/>
    </row>
    <row r="39" ht="23.25" customHeight="1" spans="1:13">
      <c r="A39" s="39"/>
      <c r="B39" s="41"/>
      <c r="C39" s="9" t="s">
        <v>655</v>
      </c>
      <c r="D39" s="9"/>
      <c r="E39" s="9" t="s">
        <v>583</v>
      </c>
      <c r="F39" s="9"/>
      <c r="G39" s="9"/>
      <c r="H39" s="8" t="s">
        <v>583</v>
      </c>
      <c r="I39" s="9"/>
      <c r="J39" s="9"/>
      <c r="K39" s="9"/>
      <c r="L39" s="9"/>
      <c r="M39" s="9"/>
    </row>
    <row r="40" ht="23.25" customHeight="1" spans="1:13">
      <c r="A40" s="39"/>
      <c r="B40" s="41"/>
      <c r="C40" s="9"/>
      <c r="D40" s="9"/>
      <c r="E40" s="9" t="s">
        <v>586</v>
      </c>
      <c r="F40" s="9"/>
      <c r="G40" s="9"/>
      <c r="H40" s="8" t="s">
        <v>586</v>
      </c>
      <c r="I40" s="9"/>
      <c r="J40" s="9"/>
      <c r="K40" s="9"/>
      <c r="L40" s="9"/>
      <c r="M40" s="9"/>
    </row>
    <row r="41" ht="23.25" customHeight="1" spans="1:13">
      <c r="A41" s="39"/>
      <c r="B41" s="41"/>
      <c r="C41" s="9"/>
      <c r="D41" s="9"/>
      <c r="E41" s="9" t="s">
        <v>591</v>
      </c>
      <c r="F41" s="9"/>
      <c r="G41" s="9"/>
      <c r="H41" s="8" t="s">
        <v>591</v>
      </c>
      <c r="I41" s="9"/>
      <c r="J41" s="9"/>
      <c r="K41" s="9"/>
      <c r="L41" s="9"/>
      <c r="M41" s="9"/>
    </row>
    <row r="42" ht="23.25" customHeight="1" spans="1:13">
      <c r="A42" s="39"/>
      <c r="B42" s="41"/>
      <c r="C42" s="9"/>
      <c r="D42" s="9"/>
      <c r="E42" s="9" t="s">
        <v>594</v>
      </c>
      <c r="F42" s="9"/>
      <c r="G42" s="9"/>
      <c r="H42" s="8" t="s">
        <v>594</v>
      </c>
      <c r="I42" s="9"/>
      <c r="J42" s="9"/>
      <c r="K42" s="9"/>
      <c r="L42" s="9"/>
      <c r="M42" s="9"/>
    </row>
    <row r="43" ht="32.25" customHeight="1" spans="1:13">
      <c r="A43" s="39"/>
      <c r="B43" s="41"/>
      <c r="C43" s="9"/>
      <c r="D43" s="9"/>
      <c r="E43" s="11" t="s">
        <v>596</v>
      </c>
      <c r="F43" s="42"/>
      <c r="G43" s="12"/>
      <c r="H43" s="30" t="s">
        <v>596</v>
      </c>
      <c r="I43" s="50"/>
      <c r="J43" s="50"/>
      <c r="K43" s="51"/>
      <c r="L43" s="11"/>
      <c r="M43" s="12"/>
    </row>
    <row r="44" ht="18" customHeight="1" spans="1:13">
      <c r="A44" s="39"/>
      <c r="B44" s="41"/>
      <c r="C44" s="9"/>
      <c r="D44" s="9"/>
      <c r="E44" s="17"/>
      <c r="F44" s="3"/>
      <c r="G44" s="18"/>
      <c r="H44" s="43"/>
      <c r="I44" s="52"/>
      <c r="J44" s="52"/>
      <c r="K44" s="53"/>
      <c r="L44" s="17"/>
      <c r="M44" s="18"/>
    </row>
    <row r="45" ht="33.75" customHeight="1" spans="1:13">
      <c r="A45" s="21" t="s">
        <v>671</v>
      </c>
      <c r="B45" s="21"/>
      <c r="C45" s="21"/>
      <c r="D45" s="44" t="s">
        <v>671</v>
      </c>
      <c r="E45" s="10"/>
      <c r="F45" s="10"/>
      <c r="G45" s="10"/>
      <c r="H45" s="10"/>
      <c r="I45" s="10"/>
      <c r="J45" s="10"/>
      <c r="K45" s="10"/>
      <c r="L45" s="10"/>
      <c r="M45" s="7"/>
    </row>
    <row r="46" ht="66.75" customHeight="1" spans="1:13">
      <c r="A46" s="21" t="s">
        <v>673</v>
      </c>
      <c r="B46" s="21"/>
      <c r="C46" s="21"/>
      <c r="D46" s="45" t="s">
        <v>674</v>
      </c>
      <c r="E46" s="46"/>
      <c r="F46" s="46"/>
      <c r="G46" s="46"/>
      <c r="H46" s="46"/>
      <c r="I46" s="46"/>
      <c r="J46" s="46"/>
      <c r="K46" s="46"/>
      <c r="L46" s="46"/>
      <c r="M46" s="54"/>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H27:J29"/>
    <mergeCell ref="K27:M29"/>
    <mergeCell ref="C33:D37"/>
    <mergeCell ref="C39:D44"/>
    <mergeCell ref="B13:C18"/>
    <mergeCell ref="B19:C24"/>
    <mergeCell ref="E43:G44"/>
    <mergeCell ref="H43:K44"/>
    <mergeCell ref="L43:M44"/>
    <mergeCell ref="E36:G37"/>
    <mergeCell ref="H36:K37"/>
    <mergeCell ref="L36:M37"/>
    <mergeCell ref="A26:B29"/>
    <mergeCell ref="C27:G29"/>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 </vt:lpstr>
      <vt:lpstr>铁路沿线安全环境隐患整治专项项目支出预算绩效目标申报表</vt:lpstr>
      <vt:lpstr>四类人群免费乘车补贴项目支出预算绩效目标申报表 </vt:lpstr>
      <vt:lpstr>城乡公交低票价及四类人员优免补贴项目支出预算绩效目标申报</vt:lpstr>
      <vt:lpstr>农村公路养护经费项目支出预算绩效目标申报表 </vt:lpstr>
      <vt:lpstr>打击非法运营、执法服装经费、治超项目支出预算绩效目标申报表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小蜜蜂</cp:lastModifiedBy>
  <dcterms:created xsi:type="dcterms:W3CDTF">2017-09-19T01:54:00Z</dcterms:created>
  <cp:lastPrinted>2017-10-27T08:05:00Z</cp:lastPrinted>
  <dcterms:modified xsi:type="dcterms:W3CDTF">2023-08-31T09:08:06Z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126C9FDA6A8D46C0B13F1582594B2102_13</vt:lpwstr>
  </property>
  <property fmtid="{D5CDD505-2E9C-101B-9397-08002B2CF9AE}" pid="4" name="KSOProductBuildVer">
    <vt:lpwstr>2052-12.1.0.15358</vt:lpwstr>
  </property>
</Properties>
</file>